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5"/>
  </bookViews>
  <sheets>
    <sheet name="Classements généraux" sheetId="2" r:id="rId1"/>
    <sheet name="DG par saison" sheetId="1" r:id="rId2"/>
    <sheet name="Historique DG" sheetId="3" r:id="rId3"/>
    <sheet name="Assises" sheetId="6" r:id="rId4"/>
    <sheet name="Points-Joueurs" sheetId="4" r:id="rId5"/>
    <sheet name="Repêchages" sheetId="5" r:id="rId6"/>
  </sheets>
  <calcPr calcId="125725"/>
</workbook>
</file>

<file path=xl/calcChain.xml><?xml version="1.0" encoding="utf-8"?>
<calcChain xmlns="http://schemas.openxmlformats.org/spreadsheetml/2006/main">
  <c r="N7" i="4"/>
  <c r="N8"/>
  <c r="N9"/>
  <c r="N10"/>
  <c r="N11"/>
  <c r="N12"/>
  <c r="N13"/>
  <c r="N15"/>
  <c r="N16"/>
  <c r="N17"/>
  <c r="N18"/>
  <c r="N19"/>
  <c r="N20"/>
  <c r="N21"/>
  <c r="N22"/>
  <c r="N6"/>
  <c r="C8" i="3"/>
  <c r="C7"/>
  <c r="M6" i="4"/>
  <c r="M7"/>
  <c r="M8"/>
  <c r="M9"/>
  <c r="M10"/>
  <c r="M11"/>
  <c r="M12"/>
  <c r="M13"/>
  <c r="M14"/>
  <c r="M15"/>
  <c r="M16"/>
  <c r="M17"/>
  <c r="M18"/>
  <c r="M19"/>
  <c r="M20"/>
  <c r="M21"/>
  <c r="M22"/>
  <c r="M5"/>
  <c r="L6"/>
  <c r="L7"/>
  <c r="L8"/>
  <c r="L9"/>
  <c r="L10"/>
  <c r="L11"/>
  <c r="L12"/>
  <c r="L13"/>
  <c r="L14"/>
  <c r="L15"/>
  <c r="L16"/>
  <c r="L17"/>
  <c r="L18"/>
  <c r="L19"/>
  <c r="L20"/>
  <c r="L21"/>
  <c r="L22"/>
  <c r="L5"/>
  <c r="K6"/>
  <c r="K7"/>
  <c r="K8"/>
  <c r="K9"/>
  <c r="K10"/>
  <c r="K11"/>
  <c r="K12"/>
  <c r="K13"/>
  <c r="K14"/>
  <c r="K15"/>
  <c r="K16"/>
  <c r="K17"/>
  <c r="K18"/>
  <c r="K19"/>
  <c r="K20"/>
  <c r="K21"/>
  <c r="K22"/>
  <c r="K5"/>
  <c r="J6"/>
  <c r="J7"/>
  <c r="J8"/>
  <c r="J9"/>
  <c r="J10"/>
  <c r="J11"/>
  <c r="J12"/>
  <c r="J13"/>
  <c r="J14"/>
  <c r="J15"/>
  <c r="J16"/>
  <c r="J17"/>
  <c r="J18"/>
  <c r="J19"/>
  <c r="J20"/>
  <c r="J21"/>
  <c r="J22"/>
  <c r="J5"/>
  <c r="I6"/>
  <c r="I7"/>
  <c r="I8"/>
  <c r="I9"/>
  <c r="I10"/>
  <c r="I11"/>
  <c r="I12"/>
  <c r="I13"/>
  <c r="I14"/>
  <c r="I15"/>
  <c r="I16"/>
  <c r="I17"/>
  <c r="I18"/>
  <c r="I19"/>
  <c r="I20"/>
  <c r="I21"/>
  <c r="I22"/>
  <c r="I5"/>
  <c r="H6"/>
  <c r="H7"/>
  <c r="H8"/>
  <c r="H9"/>
  <c r="H10"/>
  <c r="H11"/>
  <c r="H12"/>
  <c r="H13"/>
  <c r="H14"/>
  <c r="H15"/>
  <c r="H16"/>
  <c r="H17"/>
  <c r="H18"/>
  <c r="H19"/>
  <c r="H20"/>
  <c r="H21"/>
  <c r="H22"/>
  <c r="H5"/>
  <c r="G6"/>
  <c r="G7"/>
  <c r="G8"/>
  <c r="G9"/>
  <c r="G10"/>
  <c r="G11"/>
  <c r="G12"/>
  <c r="G13"/>
  <c r="G14"/>
  <c r="G15"/>
  <c r="G16"/>
  <c r="G17"/>
  <c r="G18"/>
  <c r="G19"/>
  <c r="G20"/>
  <c r="G21"/>
  <c r="G22"/>
  <c r="G5"/>
  <c r="F6"/>
  <c r="F7"/>
  <c r="F8"/>
  <c r="F9"/>
  <c r="F10"/>
  <c r="F11"/>
  <c r="F12"/>
  <c r="F13"/>
  <c r="F14"/>
  <c r="F15"/>
  <c r="F16"/>
  <c r="F17"/>
  <c r="F18"/>
  <c r="F19"/>
  <c r="F20"/>
  <c r="F21"/>
  <c r="F22"/>
  <c r="F5"/>
  <c r="E6"/>
  <c r="E7"/>
  <c r="E8"/>
  <c r="E9"/>
  <c r="E10"/>
  <c r="E11"/>
  <c r="E12"/>
  <c r="E13"/>
  <c r="E14"/>
  <c r="E15"/>
  <c r="E16"/>
  <c r="E17"/>
  <c r="E18"/>
  <c r="E19"/>
  <c r="E20"/>
  <c r="E21"/>
  <c r="E22"/>
  <c r="E5"/>
  <c r="E24" s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C5"/>
  <c r="H23"/>
  <c r="K23"/>
  <c r="L23"/>
  <c r="M23"/>
  <c r="F24"/>
  <c r="I24"/>
  <c r="L24"/>
  <c r="E25"/>
  <c r="G25"/>
  <c r="H25"/>
  <c r="I25"/>
  <c r="K25"/>
  <c r="L25"/>
  <c r="M25"/>
  <c r="E26"/>
  <c r="F26"/>
  <c r="H26"/>
  <c r="I26"/>
  <c r="K26"/>
  <c r="L26"/>
  <c r="C6"/>
  <c r="C7"/>
  <c r="O7" s="1"/>
  <c r="C8"/>
  <c r="O8" s="1"/>
  <c r="C9"/>
  <c r="O9" s="1"/>
  <c r="C10"/>
  <c r="O10" s="1"/>
  <c r="C11"/>
  <c r="O11" s="1"/>
  <c r="C12"/>
  <c r="O12" s="1"/>
  <c r="C13"/>
  <c r="O13" s="1"/>
  <c r="C14"/>
  <c r="C15"/>
  <c r="O15" s="1"/>
  <c r="C16"/>
  <c r="O16" s="1"/>
  <c r="C17"/>
  <c r="O17" s="1"/>
  <c r="C18"/>
  <c r="O18" s="1"/>
  <c r="C19"/>
  <c r="O19" s="1"/>
  <c r="C20"/>
  <c r="O20" s="1"/>
  <c r="C21"/>
  <c r="O21" s="1"/>
  <c r="C22"/>
  <c r="O22" s="1"/>
  <c r="F17" i="3"/>
  <c r="E17"/>
  <c r="D17"/>
  <c r="C17"/>
  <c r="H16"/>
  <c r="I16"/>
  <c r="G16"/>
  <c r="F15"/>
  <c r="E15"/>
  <c r="D15"/>
  <c r="C15"/>
  <c r="F13"/>
  <c r="E13"/>
  <c r="D13"/>
  <c r="C13"/>
  <c r="F12"/>
  <c r="E12"/>
  <c r="D12"/>
  <c r="F11"/>
  <c r="E11"/>
  <c r="D11"/>
  <c r="F10"/>
  <c r="E10"/>
  <c r="D10"/>
  <c r="F9"/>
  <c r="E9"/>
  <c r="D9"/>
  <c r="F8"/>
  <c r="E8"/>
  <c r="D8"/>
  <c r="C12"/>
  <c r="C11"/>
  <c r="C10"/>
  <c r="C9"/>
  <c r="J310" i="2"/>
  <c r="J308"/>
  <c r="J309"/>
  <c r="I9" i="3"/>
  <c r="G9"/>
  <c r="F7"/>
  <c r="E7"/>
  <c r="D7"/>
  <c r="G260" i="1"/>
  <c r="F260"/>
  <c r="E260"/>
  <c r="D260"/>
  <c r="G259"/>
  <c r="F259"/>
  <c r="E259"/>
  <c r="D259"/>
  <c r="G258"/>
  <c r="F258"/>
  <c r="E258"/>
  <c r="D258"/>
  <c r="G257"/>
  <c r="F257"/>
  <c r="E257"/>
  <c r="D257"/>
  <c r="C257"/>
  <c r="G286"/>
  <c r="F286"/>
  <c r="E286"/>
  <c r="D286"/>
  <c r="G285"/>
  <c r="F285"/>
  <c r="E285"/>
  <c r="D285"/>
  <c r="G284"/>
  <c r="F284"/>
  <c r="I17" i="3" s="1"/>
  <c r="E284" i="1"/>
  <c r="H17" i="3" s="1"/>
  <c r="D284" i="1"/>
  <c r="G17" i="3" s="1"/>
  <c r="G283" i="1"/>
  <c r="F283"/>
  <c r="E283"/>
  <c r="D283"/>
  <c r="C283"/>
  <c r="G234"/>
  <c r="F234"/>
  <c r="E234"/>
  <c r="D234"/>
  <c r="G233"/>
  <c r="F233"/>
  <c r="E233"/>
  <c r="D233"/>
  <c r="G232"/>
  <c r="F232"/>
  <c r="I15" i="3" s="1"/>
  <c r="E232" i="1"/>
  <c r="H15" i="3" s="1"/>
  <c r="D232" i="1"/>
  <c r="G15" i="3" s="1"/>
  <c r="G231" i="1"/>
  <c r="F231"/>
  <c r="E231"/>
  <c r="D231"/>
  <c r="C231"/>
  <c r="G130"/>
  <c r="F130"/>
  <c r="E130"/>
  <c r="D130"/>
  <c r="G129"/>
  <c r="F129"/>
  <c r="E129"/>
  <c r="D129"/>
  <c r="G128"/>
  <c r="F128"/>
  <c r="I11" i="3" s="1"/>
  <c r="E128" i="1"/>
  <c r="H11" i="3" s="1"/>
  <c r="D128" i="1"/>
  <c r="G11" i="3" s="1"/>
  <c r="G127" i="1"/>
  <c r="F127"/>
  <c r="E127"/>
  <c r="D127"/>
  <c r="C127"/>
  <c r="G208"/>
  <c r="F208"/>
  <c r="E208"/>
  <c r="D208"/>
  <c r="G207"/>
  <c r="F207"/>
  <c r="E207"/>
  <c r="D207"/>
  <c r="G206"/>
  <c r="F206"/>
  <c r="E206"/>
  <c r="D206"/>
  <c r="G205"/>
  <c r="F205"/>
  <c r="E205"/>
  <c r="D205"/>
  <c r="C205"/>
  <c r="G182"/>
  <c r="F182"/>
  <c r="E182"/>
  <c r="D182"/>
  <c r="G181"/>
  <c r="F181"/>
  <c r="E181"/>
  <c r="D181"/>
  <c r="G180"/>
  <c r="F180"/>
  <c r="I13" i="3" s="1"/>
  <c r="E180" i="1"/>
  <c r="H13" i="3" s="1"/>
  <c r="D180" i="1"/>
  <c r="G13" i="3" s="1"/>
  <c r="G179" i="1"/>
  <c r="F179"/>
  <c r="E179"/>
  <c r="D179"/>
  <c r="C179"/>
  <c r="G156"/>
  <c r="F156"/>
  <c r="E156"/>
  <c r="D156"/>
  <c r="G155"/>
  <c r="F155"/>
  <c r="E155"/>
  <c r="D155"/>
  <c r="G154"/>
  <c r="F154"/>
  <c r="I12" i="3" s="1"/>
  <c r="E154" i="1"/>
  <c r="H12" i="3" s="1"/>
  <c r="D154" i="1"/>
  <c r="G12" i="3" s="1"/>
  <c r="G153" i="1"/>
  <c r="F153"/>
  <c r="E153"/>
  <c r="D153"/>
  <c r="C153"/>
  <c r="J20" i="2"/>
  <c r="J22"/>
  <c r="J19"/>
  <c r="J24"/>
  <c r="J18"/>
  <c r="J17"/>
  <c r="J23"/>
  <c r="J21"/>
  <c r="C24" i="4" l="1"/>
  <c r="D25"/>
  <c r="F23"/>
  <c r="G26"/>
  <c r="H24"/>
  <c r="I23"/>
  <c r="M24"/>
  <c r="F18" i="3"/>
  <c r="D26" i="4"/>
  <c r="F25"/>
  <c r="G23"/>
  <c r="K24"/>
  <c r="O6"/>
  <c r="M26"/>
  <c r="C23"/>
  <c r="C25"/>
  <c r="C26"/>
  <c r="D23"/>
  <c r="G24"/>
  <c r="E23"/>
  <c r="D24"/>
  <c r="E18" i="3"/>
  <c r="D18"/>
  <c r="G104" i="1"/>
  <c r="F104"/>
  <c r="E104"/>
  <c r="D104"/>
  <c r="G103"/>
  <c r="F103"/>
  <c r="E103"/>
  <c r="D103"/>
  <c r="G102"/>
  <c r="F102"/>
  <c r="I10" i="3" s="1"/>
  <c r="E102" i="1"/>
  <c r="H10" i="3" s="1"/>
  <c r="D102" i="1"/>
  <c r="G10" i="3" s="1"/>
  <c r="G101" i="1"/>
  <c r="F101"/>
  <c r="E101"/>
  <c r="D101"/>
  <c r="C101"/>
  <c r="C23"/>
  <c r="C49"/>
  <c r="C75"/>
  <c r="G78"/>
  <c r="F78"/>
  <c r="E78"/>
  <c r="D78"/>
  <c r="G77"/>
  <c r="F77"/>
  <c r="E77"/>
  <c r="D77"/>
  <c r="G76"/>
  <c r="F76"/>
  <c r="E76"/>
  <c r="H9" i="3" s="1"/>
  <c r="D76" i="1"/>
  <c r="G75"/>
  <c r="F75"/>
  <c r="E75"/>
  <c r="D75"/>
  <c r="G52"/>
  <c r="F52"/>
  <c r="E52"/>
  <c r="D52"/>
  <c r="G51"/>
  <c r="F51"/>
  <c r="E51"/>
  <c r="D51"/>
  <c r="G50"/>
  <c r="F50"/>
  <c r="I8" i="3" s="1"/>
  <c r="E50" i="1"/>
  <c r="H8" i="3" s="1"/>
  <c r="D50" i="1"/>
  <c r="G8" i="3" s="1"/>
  <c r="G49" i="1"/>
  <c r="F49"/>
  <c r="E49"/>
  <c r="D49"/>
  <c r="F26"/>
  <c r="F25"/>
  <c r="E24"/>
  <c r="H7" i="3" s="1"/>
  <c r="F24" i="1"/>
  <c r="I7" i="3" s="1"/>
  <c r="G24" i="1"/>
  <c r="E25"/>
  <c r="G25"/>
  <c r="E26"/>
  <c r="G26"/>
  <c r="D26"/>
  <c r="D25"/>
  <c r="D24"/>
  <c r="G7" i="3" s="1"/>
  <c r="G23" i="1"/>
  <c r="F23"/>
  <c r="E23"/>
  <c r="D23"/>
  <c r="J179" i="2"/>
  <c r="J178"/>
  <c r="J177"/>
  <c r="J176"/>
  <c r="J175"/>
  <c r="J174"/>
  <c r="J173"/>
  <c r="J114"/>
  <c r="J113"/>
  <c r="J112"/>
  <c r="J111"/>
  <c r="J110"/>
  <c r="J109"/>
  <c r="J108"/>
  <c r="J107"/>
  <c r="I103"/>
  <c r="H103"/>
  <c r="G103"/>
  <c r="F103"/>
  <c r="E103"/>
  <c r="D103"/>
  <c r="C103"/>
  <c r="I102"/>
  <c r="H102"/>
  <c r="G102"/>
  <c r="F102"/>
  <c r="E102"/>
  <c r="D102"/>
  <c r="C102"/>
  <c r="I101"/>
  <c r="H101"/>
  <c r="G101"/>
  <c r="F101"/>
  <c r="E101"/>
  <c r="D101"/>
  <c r="C101"/>
  <c r="I100"/>
  <c r="H100"/>
  <c r="G100"/>
  <c r="F100"/>
  <c r="E100"/>
  <c r="D100"/>
  <c r="C100"/>
  <c r="I99"/>
  <c r="H99"/>
  <c r="G99"/>
  <c r="F99"/>
  <c r="E99"/>
  <c r="D99"/>
  <c r="C99"/>
  <c r="I98"/>
  <c r="H98"/>
  <c r="G98"/>
  <c r="F98"/>
  <c r="E98"/>
  <c r="D98"/>
  <c r="C98"/>
  <c r="J98" s="1"/>
  <c r="I97"/>
  <c r="H97"/>
  <c r="G97"/>
  <c r="F97"/>
  <c r="E97"/>
  <c r="D97"/>
  <c r="C97"/>
  <c r="I96"/>
  <c r="H96"/>
  <c r="G96"/>
  <c r="F96"/>
  <c r="E96"/>
  <c r="D96"/>
  <c r="C96"/>
  <c r="J96" s="1"/>
  <c r="J46"/>
  <c r="J45"/>
  <c r="J44"/>
  <c r="J43"/>
  <c r="J42"/>
  <c r="J41"/>
  <c r="J40"/>
  <c r="J39"/>
  <c r="J100" l="1"/>
  <c r="J97"/>
  <c r="J99"/>
  <c r="J101"/>
  <c r="J103"/>
  <c r="J102"/>
</calcChain>
</file>

<file path=xl/sharedStrings.xml><?xml version="1.0" encoding="utf-8"?>
<sst xmlns="http://schemas.openxmlformats.org/spreadsheetml/2006/main" count="8259" uniqueCount="1522">
  <si>
    <t>CLASSEMENTS À TRAVERS LES ANNÉES</t>
  </si>
  <si>
    <t>SAISON 2012-2013</t>
  </si>
  <si>
    <t>Octobre</t>
  </si>
  <si>
    <t>Novembre</t>
  </si>
  <si>
    <t>Décembre</t>
  </si>
  <si>
    <t>Janvier</t>
  </si>
  <si>
    <t>Février</t>
  </si>
  <si>
    <t>Mars</t>
  </si>
  <si>
    <t>Avril</t>
  </si>
  <si>
    <t>TOTAL</t>
  </si>
  <si>
    <t>DG</t>
  </si>
  <si>
    <t>Decembre</t>
  </si>
  <si>
    <t>Fevrier</t>
  </si>
  <si>
    <t>SAISON 2011-2012</t>
  </si>
  <si>
    <t>Hugo</t>
  </si>
  <si>
    <t>Andre</t>
  </si>
  <si>
    <t>JP</t>
  </si>
  <si>
    <t>Richard</t>
  </si>
  <si>
    <t>Fred</t>
  </si>
  <si>
    <t>Jeff</t>
  </si>
  <si>
    <t>Martin</t>
  </si>
  <si>
    <t>Alex</t>
  </si>
  <si>
    <t>SAISON 2010-2011</t>
  </si>
  <si>
    <t>SAISON 2009-2010</t>
  </si>
  <si>
    <t>André</t>
  </si>
  <si>
    <t>JF</t>
  </si>
  <si>
    <t>SAISON 2008-2009</t>
  </si>
  <si>
    <t>Pierre</t>
  </si>
  <si>
    <t>SAISON 2007-2008</t>
  </si>
  <si>
    <t>SAISON 2006-2007</t>
  </si>
  <si>
    <t>SAISON 2005-2006</t>
  </si>
  <si>
    <t>Jean-Pascal</t>
  </si>
  <si>
    <t>Jean-Francois</t>
  </si>
  <si>
    <t>Frédéric</t>
  </si>
  <si>
    <t>Alexandre</t>
  </si>
  <si>
    <t>SAISON 2003-2004</t>
  </si>
  <si>
    <t>SAISON 2002-2003</t>
  </si>
  <si>
    <t>SAISON 2001-2002</t>
  </si>
  <si>
    <t>SAISON 2000-2001</t>
  </si>
  <si>
    <t>Total</t>
  </si>
  <si>
    <t>SAISON 1999-2000</t>
  </si>
  <si>
    <t>SAISON 1998-1999</t>
  </si>
  <si>
    <t>SAISON 1997-1998</t>
  </si>
  <si>
    <t>Christian</t>
  </si>
  <si>
    <t>SAISON 1996-1997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</si>
  <si>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</si>
  <si>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</si>
  <si>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</si>
  <si>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</si>
  <si>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</si>
  <si>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</si>
  <si>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</si>
  <si>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</si>
  <si>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</si>
  <si>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</si>
  <si>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</si>
  <si>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</si>
  <si>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</si>
  <si>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</si>
  <si>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</si>
  <si>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</si>
  <si>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</si>
  <si>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</si>
  <si>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ALEX</t>
  </si>
  <si>
    <t>Saison</t>
  </si>
  <si>
    <t>Points Hpool</t>
  </si>
  <si>
    <t>Points-joueurs</t>
  </si>
  <si>
    <t>Classement</t>
  </si>
  <si>
    <t>Victoire-Mois</t>
  </si>
  <si>
    <t>LOCK-OUT</t>
  </si>
  <si>
    <t>MOYENNE</t>
  </si>
  <si>
    <t>MAX</t>
  </si>
  <si>
    <t>MIN</t>
  </si>
  <si>
    <t>ANDRÉ</t>
  </si>
  <si>
    <t>#</t>
  </si>
  <si>
    <t>CHRISTIAN</t>
  </si>
  <si>
    <t>FRÉDÉRIC</t>
  </si>
  <si>
    <t>JEAN-FRANCOIS</t>
  </si>
  <si>
    <t>JEAN-PASCAL</t>
  </si>
  <si>
    <t>JORIS</t>
  </si>
  <si>
    <t>HUGO</t>
  </si>
  <si>
    <t>MARTIN</t>
  </si>
  <si>
    <t>RICHARD</t>
  </si>
  <si>
    <t>PIERRE</t>
  </si>
  <si>
    <t>Joris</t>
  </si>
  <si>
    <t>Podium</t>
  </si>
  <si>
    <t>1e</t>
  </si>
  <si>
    <t>2e</t>
  </si>
  <si>
    <t>3e</t>
  </si>
  <si>
    <t>Points-Joueurs</t>
  </si>
  <si>
    <t>Position</t>
  </si>
  <si>
    <t>Points-Hpool</t>
  </si>
  <si>
    <t>Moyenne</t>
  </si>
  <si>
    <t>FRED</t>
  </si>
  <si>
    <t>-</t>
  </si>
  <si>
    <t>COMPILATION DES RÉSULTATS PAR SAISON : POINTS-JOUEURS</t>
  </si>
  <si>
    <t>COMPILATION DES RÉSULTATS PAR SAISON : DG vs PODIUM</t>
  </si>
  <si>
    <t>Choix</t>
  </si>
  <si>
    <t>Échangé à</t>
  </si>
  <si>
    <t>JOUEUR</t>
  </si>
  <si>
    <t>d'origine</t>
  </si>
  <si>
    <t>Nom</t>
  </si>
  <si>
    <t>Prénom</t>
  </si>
  <si>
    <t>Équipe</t>
  </si>
  <si>
    <t>Salaire</t>
  </si>
  <si>
    <t>R1 - C1</t>
  </si>
  <si>
    <t>R1 - C2</t>
  </si>
  <si>
    <t>JEFF</t>
  </si>
  <si>
    <t>R1 - C3</t>
  </si>
  <si>
    <t>R1 - C4</t>
  </si>
  <si>
    <t>R1 - C5</t>
  </si>
  <si>
    <t>R1 - C6</t>
  </si>
  <si>
    <t>R1 - C7</t>
  </si>
  <si>
    <t>R1 - C8</t>
  </si>
  <si>
    <t>R1 - C9</t>
  </si>
  <si>
    <t>R2 - C1</t>
  </si>
  <si>
    <t>R2 - C2</t>
  </si>
  <si>
    <t>R2 - C3</t>
  </si>
  <si>
    <t>R2 - C4</t>
  </si>
  <si>
    <t>R2 - C5</t>
  </si>
  <si>
    <t>R2 - C6</t>
  </si>
  <si>
    <t>R2 - C7</t>
  </si>
  <si>
    <t>R2 - C8</t>
  </si>
  <si>
    <t>R2 - C9</t>
  </si>
  <si>
    <t>R3 - C1</t>
  </si>
  <si>
    <t>R3 - C2</t>
  </si>
  <si>
    <t>R3 - C3</t>
  </si>
  <si>
    <t>R3 - C4</t>
  </si>
  <si>
    <t>R3 - C5</t>
  </si>
  <si>
    <t>R3 - C6</t>
  </si>
  <si>
    <t>R3 - C7</t>
  </si>
  <si>
    <t>R3 - C8</t>
  </si>
  <si>
    <t>R3 - C9</t>
  </si>
  <si>
    <t>R4 - C1</t>
  </si>
  <si>
    <t>R4 - C2</t>
  </si>
  <si>
    <t>R4 - C3</t>
  </si>
  <si>
    <t>R4 - C4</t>
  </si>
  <si>
    <t>R4 - C5</t>
  </si>
  <si>
    <t>R4 - C6</t>
  </si>
  <si>
    <t>R4 - C7</t>
  </si>
  <si>
    <t>R4 - C8</t>
  </si>
  <si>
    <t>R4 - C9</t>
  </si>
  <si>
    <t>R5 - C1</t>
  </si>
  <si>
    <t>R5 - C2</t>
  </si>
  <si>
    <t>R5 - C3</t>
  </si>
  <si>
    <t>R5 - C4</t>
  </si>
  <si>
    <t>R5 - C5</t>
  </si>
  <si>
    <t>R5 - C6</t>
  </si>
  <si>
    <t>R5 - C7</t>
  </si>
  <si>
    <t>R5 - C8</t>
  </si>
  <si>
    <t>R5 - C9</t>
  </si>
  <si>
    <t>R6 - C1</t>
  </si>
  <si>
    <t>R6 - C2</t>
  </si>
  <si>
    <t>R6 - C3</t>
  </si>
  <si>
    <t>R6 - C4</t>
  </si>
  <si>
    <t>R6 - C5</t>
  </si>
  <si>
    <t>R6 - C6</t>
  </si>
  <si>
    <t>R6 - C7</t>
  </si>
  <si>
    <t>R6 - C8</t>
  </si>
  <si>
    <t>R6 - C9</t>
  </si>
  <si>
    <t>R7 - C1</t>
  </si>
  <si>
    <t>R7 - C2</t>
  </si>
  <si>
    <t>R7 - C3</t>
  </si>
  <si>
    <t>R7 - C4</t>
  </si>
  <si>
    <t>R7 - C5</t>
  </si>
  <si>
    <t>R7 - C6</t>
  </si>
  <si>
    <t>R7 - C7</t>
  </si>
  <si>
    <t>R7 - C8</t>
  </si>
  <si>
    <t>R7 - C9</t>
  </si>
  <si>
    <t>R8 - C1</t>
  </si>
  <si>
    <t>R8 - C2</t>
  </si>
  <si>
    <t>R8 - C3</t>
  </si>
  <si>
    <t>R8 - C4</t>
  </si>
  <si>
    <t>R8 - C5</t>
  </si>
  <si>
    <t>R8 - C6</t>
  </si>
  <si>
    <t>R8 - C7</t>
  </si>
  <si>
    <t>R8 - C8</t>
  </si>
  <si>
    <t>R8 - C9</t>
  </si>
  <si>
    <t>R9 - C1</t>
  </si>
  <si>
    <t>R9 - C2</t>
  </si>
  <si>
    <t>R9 - C3</t>
  </si>
  <si>
    <t>R9 - C4</t>
  </si>
  <si>
    <t>R9 - C5</t>
  </si>
  <si>
    <t>R9 - C6</t>
  </si>
  <si>
    <t>R9 - C7</t>
  </si>
  <si>
    <t>R9 - C8</t>
  </si>
  <si>
    <t>R9 - C9</t>
  </si>
  <si>
    <t>R10 - C1</t>
  </si>
  <si>
    <t>R10 - C2</t>
  </si>
  <si>
    <t>R10 - C3</t>
  </si>
  <si>
    <t>R10 - C4</t>
  </si>
  <si>
    <t>R10 - C5</t>
  </si>
  <si>
    <t>R10 - C6</t>
  </si>
  <si>
    <t>R10 - C7</t>
  </si>
  <si>
    <t>R10 - C8</t>
  </si>
  <si>
    <t>R10 - C9</t>
  </si>
  <si>
    <t>Kadri</t>
  </si>
  <si>
    <t>Nazem</t>
  </si>
  <si>
    <t>TOR</t>
  </si>
  <si>
    <t>C</t>
  </si>
  <si>
    <t>Tlusty</t>
  </si>
  <si>
    <t>Jiri</t>
  </si>
  <si>
    <t>CAR</t>
  </si>
  <si>
    <t>AG</t>
  </si>
  <si>
    <t>Seidenberg</t>
  </si>
  <si>
    <t>Dennis</t>
  </si>
  <si>
    <t>BOS</t>
  </si>
  <si>
    <t>D</t>
  </si>
  <si>
    <t>Getzlaf</t>
  </si>
  <si>
    <t>Ryan</t>
  </si>
  <si>
    <t>ANA</t>
  </si>
  <si>
    <t>Kunitz</t>
  </si>
  <si>
    <t>Chris</t>
  </si>
  <si>
    <t>PIT</t>
  </si>
  <si>
    <t>Bishop</t>
  </si>
  <si>
    <t>Ben</t>
  </si>
  <si>
    <t>TB</t>
  </si>
  <si>
    <t>G</t>
  </si>
  <si>
    <t>Galchenyuk</t>
  </si>
  <si>
    <t>MTL</t>
  </si>
  <si>
    <t>AG-C</t>
  </si>
  <si>
    <t>Bobrovsky</t>
  </si>
  <si>
    <t>Sergei</t>
  </si>
  <si>
    <t>CMB</t>
  </si>
  <si>
    <t>Gallagher</t>
  </si>
  <si>
    <t>Brandon</t>
  </si>
  <si>
    <t>AD</t>
  </si>
  <si>
    <t>Elliott</t>
  </si>
  <si>
    <t>Brian</t>
  </si>
  <si>
    <t>STL</t>
  </si>
  <si>
    <t>Sobotka</t>
  </si>
  <si>
    <t>Vladimir</t>
  </si>
  <si>
    <t>Drouin</t>
  </si>
  <si>
    <t>Jonathan</t>
  </si>
  <si>
    <t>Bennett</t>
  </si>
  <si>
    <t>Beau</t>
  </si>
  <si>
    <t>AG-AD</t>
  </si>
  <si>
    <t>Jones</t>
  </si>
  <si>
    <t>Seth</t>
  </si>
  <si>
    <t>NAS</t>
  </si>
  <si>
    <t>Brodie</t>
  </si>
  <si>
    <t>TJ</t>
  </si>
  <si>
    <t>CAL</t>
  </si>
  <si>
    <t>Wiercioch</t>
  </si>
  <si>
    <t>Patrick</t>
  </si>
  <si>
    <t>OTT</t>
  </si>
  <si>
    <t>Kane</t>
  </si>
  <si>
    <t>CHI</t>
  </si>
  <si>
    <t>Bickell</t>
  </si>
  <si>
    <t>Bryan</t>
  </si>
  <si>
    <t>Zuccarello</t>
  </si>
  <si>
    <t>Mats</t>
  </si>
  <si>
    <t>NYR</t>
  </si>
  <si>
    <t>McKinnon</t>
  </si>
  <si>
    <t>Nathan</t>
  </si>
  <si>
    <t>COL</t>
  </si>
  <si>
    <t>Kindl</t>
  </si>
  <si>
    <t>Jakub</t>
  </si>
  <si>
    <t>DET</t>
  </si>
  <si>
    <t>Nichushkin</t>
  </si>
  <si>
    <t>Valeri</t>
  </si>
  <si>
    <t>DAL</t>
  </si>
  <si>
    <t>Scheifele</t>
  </si>
  <si>
    <t>Mark</t>
  </si>
  <si>
    <t>WIN</t>
  </si>
  <si>
    <t>C-AD</t>
  </si>
  <si>
    <t>Barrie</t>
  </si>
  <si>
    <t>Tyson</t>
  </si>
  <si>
    <t>Muzzin</t>
  </si>
  <si>
    <t>Jake</t>
  </si>
  <si>
    <t>LA</t>
  </si>
  <si>
    <t>Chiasson</t>
  </si>
  <si>
    <t>Bartkowski</t>
  </si>
  <si>
    <t>Matt</t>
  </si>
  <si>
    <t>Barkov</t>
  </si>
  <si>
    <t>Aleksander</t>
  </si>
  <si>
    <t>FLO</t>
  </si>
  <si>
    <t>Clune</t>
  </si>
  <si>
    <t>Rich</t>
  </si>
  <si>
    <t>Roussel</t>
  </si>
  <si>
    <t>Antoine</t>
  </si>
  <si>
    <t>AG-C-AD</t>
  </si>
  <si>
    <t>Conacher</t>
  </si>
  <si>
    <t>Cory</t>
  </si>
  <si>
    <t>Palmieri</t>
  </si>
  <si>
    <t>Kyle</t>
  </si>
  <si>
    <t>Letestu</t>
  </si>
  <si>
    <t>Fasth</t>
  </si>
  <si>
    <t>Viktor</t>
  </si>
  <si>
    <t>Brodin</t>
  </si>
  <si>
    <t>Jonas</t>
  </si>
  <si>
    <t>Orr</t>
  </si>
  <si>
    <t>Colton</t>
  </si>
  <si>
    <t>Bourque</t>
  </si>
  <si>
    <t>Gabriel</t>
  </si>
  <si>
    <t>Allen</t>
  </si>
  <si>
    <t>Eakin</t>
  </si>
  <si>
    <t>Cody</t>
  </si>
  <si>
    <t>Krug</t>
  </si>
  <si>
    <t>Torey</t>
  </si>
  <si>
    <t>Toffoli</t>
  </si>
  <si>
    <t>Tyler</t>
  </si>
  <si>
    <t>Atkinson</t>
  </si>
  <si>
    <t>Cam</t>
  </si>
  <si>
    <t>Irwin</t>
  </si>
  <si>
    <t>SJ</t>
  </si>
  <si>
    <t>Schwartz</t>
  </si>
  <si>
    <t>Jaden</t>
  </si>
  <si>
    <t>McLaren</t>
  </si>
  <si>
    <t>Frazer</t>
  </si>
  <si>
    <t>MacDonald</t>
  </si>
  <si>
    <t>Andrew</t>
  </si>
  <si>
    <t>NYI</t>
  </si>
  <si>
    <t>Baertschi</t>
  </si>
  <si>
    <t>Sven</t>
  </si>
  <si>
    <t>Loktionov</t>
  </si>
  <si>
    <t>Andrei</t>
  </si>
  <si>
    <t>NJ</t>
  </si>
  <si>
    <t>Scott</t>
  </si>
  <si>
    <t>John</t>
  </si>
  <si>
    <t>BUF</t>
  </si>
  <si>
    <t>Strome</t>
  </si>
  <si>
    <t>Killorn</t>
  </si>
  <si>
    <t>Enstrom</t>
  </si>
  <si>
    <t>Tobias</t>
  </si>
  <si>
    <t>Jenner</t>
  </si>
  <si>
    <t>Boone</t>
  </si>
  <si>
    <t/>
  </si>
  <si>
    <t>Hedman</t>
  </si>
  <si>
    <t>Victor</t>
  </si>
  <si>
    <t>Zetterberg</t>
  </si>
  <si>
    <t>Henrik</t>
  </si>
  <si>
    <t>White</t>
  </si>
  <si>
    <t>Hillen</t>
  </si>
  <si>
    <t>Jack</t>
  </si>
  <si>
    <t>WAS</t>
  </si>
  <si>
    <t>Zibanejab</t>
  </si>
  <si>
    <t>Mika</t>
  </si>
  <si>
    <t>Brown</t>
  </si>
  <si>
    <t>Mike</t>
  </si>
  <si>
    <t>EDM</t>
  </si>
  <si>
    <t>Coyle</t>
  </si>
  <si>
    <t>Charlie</t>
  </si>
  <si>
    <t>Prout</t>
  </si>
  <si>
    <t>Dalton</t>
  </si>
  <si>
    <t>Hayes</t>
  </si>
  <si>
    <t>Jimmy</t>
  </si>
  <si>
    <t>Ramo</t>
  </si>
  <si>
    <t>Karri</t>
  </si>
  <si>
    <t>Nyquist</t>
  </si>
  <si>
    <t>Gustav</t>
  </si>
  <si>
    <t>Clarkson</t>
  </si>
  <si>
    <t>David</t>
  </si>
  <si>
    <t>Dillon</t>
  </si>
  <si>
    <t>Brenden</t>
  </si>
  <si>
    <t>Kassian</t>
  </si>
  <si>
    <t>Zack</t>
  </si>
  <si>
    <t>VAN</t>
  </si>
  <si>
    <t>Stone</t>
  </si>
  <si>
    <t>Micheal</t>
  </si>
  <si>
    <t>PHO</t>
  </si>
  <si>
    <t>Matthias</t>
  </si>
  <si>
    <t>Shawn</t>
  </si>
  <si>
    <t>Hamhuis</t>
  </si>
  <si>
    <t>Dan</t>
  </si>
  <si>
    <t>R11 - C1</t>
  </si>
  <si>
    <t>R11 - C2</t>
  </si>
  <si>
    <t>R11 - C3</t>
  </si>
  <si>
    <t>R11 - C4</t>
  </si>
  <si>
    <t>R11 - C5</t>
  </si>
  <si>
    <t>R11 - C6</t>
  </si>
  <si>
    <t>R11 - C7</t>
  </si>
  <si>
    <t>R11 - C8</t>
  </si>
  <si>
    <t>Schneider</t>
  </si>
  <si>
    <t>Malkin</t>
  </si>
  <si>
    <t>Evgeni</t>
  </si>
  <si>
    <t>Lindback</t>
  </si>
  <si>
    <t>Anders</t>
  </si>
  <si>
    <t>Holtby</t>
  </si>
  <si>
    <t>Braden</t>
  </si>
  <si>
    <t>McDonagh</t>
  </si>
  <si>
    <t>Henrique</t>
  </si>
  <si>
    <t>Adam</t>
  </si>
  <si>
    <t>Rinaldo</t>
  </si>
  <si>
    <t>Zac</t>
  </si>
  <si>
    <t>PHI</t>
  </si>
  <si>
    <t>Read</t>
  </si>
  <si>
    <t>Desharnais</t>
  </si>
  <si>
    <t>Gardiner</t>
  </si>
  <si>
    <t>Voynov</t>
  </si>
  <si>
    <t>Slava</t>
  </si>
  <si>
    <t>Perron</t>
  </si>
  <si>
    <t>Couturier</t>
  </si>
  <si>
    <t>Sean</t>
  </si>
  <si>
    <t>Evander</t>
  </si>
  <si>
    <t>Granlund</t>
  </si>
  <si>
    <t>Mikael</t>
  </si>
  <si>
    <t>Nikitin</t>
  </si>
  <si>
    <t>Nikita</t>
  </si>
  <si>
    <t>Suter</t>
  </si>
  <si>
    <t>Yakupov</t>
  </si>
  <si>
    <t>Nail</t>
  </si>
  <si>
    <t>Niskanen</t>
  </si>
  <si>
    <t>Tarasenko</t>
  </si>
  <si>
    <t>Parenteau</t>
  </si>
  <si>
    <t>PA</t>
  </si>
  <si>
    <t>Garrison</t>
  </si>
  <si>
    <t>Jay</t>
  </si>
  <si>
    <t>Petry</t>
  </si>
  <si>
    <t>Hagelin</t>
  </si>
  <si>
    <t>Carl</t>
  </si>
  <si>
    <t>Shaw</t>
  </si>
  <si>
    <t>Smith</t>
  </si>
  <si>
    <t>Brendan</t>
  </si>
  <si>
    <t>Orlov</t>
  </si>
  <si>
    <t>Dmitry</t>
  </si>
  <si>
    <t>Hamilton</t>
  </si>
  <si>
    <t>Dougie</t>
  </si>
  <si>
    <t>Faulk</t>
  </si>
  <si>
    <t>Justin</t>
  </si>
  <si>
    <t>Eriksson</t>
  </si>
  <si>
    <t>Loui</t>
  </si>
  <si>
    <t>Silfverberg</t>
  </si>
  <si>
    <t>Jakob</t>
  </si>
  <si>
    <t>Dupuis</t>
  </si>
  <si>
    <t>Pascal</t>
  </si>
  <si>
    <t>Gormley</t>
  </si>
  <si>
    <t>Filppula</t>
  </si>
  <si>
    <t>Valtteri</t>
  </si>
  <si>
    <t>Forsberg</t>
  </si>
  <si>
    <t>Filip</t>
  </si>
  <si>
    <t>Lapierre</t>
  </si>
  <si>
    <t>Maxime</t>
  </si>
  <si>
    <t>Schultz</t>
  </si>
  <si>
    <t>Josi</t>
  </si>
  <si>
    <t>Roman</t>
  </si>
  <si>
    <t>Larsen</t>
  </si>
  <si>
    <t>Philip</t>
  </si>
  <si>
    <t>Edler</t>
  </si>
  <si>
    <t>Alexander</t>
  </si>
  <si>
    <t>O'Reilly</t>
  </si>
  <si>
    <t>Boedker</t>
  </si>
  <si>
    <t>Mikkel</t>
  </si>
  <si>
    <t>Murray</t>
  </si>
  <si>
    <t>Turris</t>
  </si>
  <si>
    <t>Saad</t>
  </si>
  <si>
    <t>Thornton</t>
  </si>
  <si>
    <t>Perreault</t>
  </si>
  <si>
    <t>Mathieu</t>
  </si>
  <si>
    <t>Kreider</t>
  </si>
  <si>
    <t>Despres</t>
  </si>
  <si>
    <t>Simon</t>
  </si>
  <si>
    <t>Vrbata</t>
  </si>
  <si>
    <t>Radim</t>
  </si>
  <si>
    <t>Foligno</t>
  </si>
  <si>
    <t>Marcus</t>
  </si>
  <si>
    <t>Craig</t>
  </si>
  <si>
    <t>Hanzal</t>
  </si>
  <si>
    <t>Clutterbuck</t>
  </si>
  <si>
    <t>Cal</t>
  </si>
  <si>
    <t>Bailey</t>
  </si>
  <si>
    <t>Josh</t>
  </si>
  <si>
    <t>Hartnell</t>
  </si>
  <si>
    <t>Martinez</t>
  </si>
  <si>
    <t>Alec</t>
  </si>
  <si>
    <t>LI</t>
  </si>
  <si>
    <t>NY</t>
  </si>
  <si>
    <t>Seabrook</t>
  </si>
  <si>
    <t>Logan</t>
  </si>
  <si>
    <t>Couture</t>
  </si>
  <si>
    <t>Kevin</t>
  </si>
  <si>
    <t>Brad</t>
  </si>
  <si>
    <t>Derek</t>
  </si>
  <si>
    <t>Teddy</t>
  </si>
  <si>
    <t>Tanguay</t>
  </si>
  <si>
    <t>Grabner</t>
  </si>
  <si>
    <t>Shattenkirk</t>
  </si>
  <si>
    <t>Marchand</t>
  </si>
  <si>
    <t>Ehrhoff</t>
  </si>
  <si>
    <t>Roy</t>
  </si>
  <si>
    <t>Purcell</t>
  </si>
  <si>
    <t>Dustin</t>
  </si>
  <si>
    <t>James</t>
  </si>
  <si>
    <t>Nugent-Hopkins</t>
  </si>
  <si>
    <t>Bufyglien</t>
  </si>
  <si>
    <t>Reimer</t>
  </si>
  <si>
    <t>Brent</t>
  </si>
  <si>
    <t>MA</t>
  </si>
  <si>
    <t>Frans</t>
  </si>
  <si>
    <t>Travis</t>
  </si>
  <si>
    <t>Max</t>
  </si>
  <si>
    <t>Andrej</t>
  </si>
  <si>
    <t>Devan</t>
  </si>
  <si>
    <t>Jared</t>
  </si>
  <si>
    <t>Joe</t>
  </si>
  <si>
    <t>Trevor</t>
  </si>
  <si>
    <t>Luke</t>
  </si>
  <si>
    <t>Ryane</t>
  </si>
  <si>
    <t>Nick</t>
  </si>
  <si>
    <t>Anton</t>
  </si>
  <si>
    <t>Lauri</t>
  </si>
  <si>
    <t>Jannik</t>
  </si>
  <si>
    <t>Teemu</t>
  </si>
  <si>
    <t>Clarke</t>
  </si>
  <si>
    <t>Grant</t>
  </si>
  <si>
    <t>R12 - C5</t>
  </si>
  <si>
    <t>R13 - C5</t>
  </si>
  <si>
    <t>Marian</t>
  </si>
  <si>
    <t>Jacob</t>
  </si>
  <si>
    <t>Josefson</t>
  </si>
  <si>
    <t>Fayne</t>
  </si>
  <si>
    <t>Hossa</t>
  </si>
  <si>
    <t>Bergenheim</t>
  </si>
  <si>
    <t>Clitsome</t>
  </si>
  <si>
    <t>MacArthur</t>
  </si>
  <si>
    <t>Tedenby</t>
  </si>
  <si>
    <t>Selanne</t>
  </si>
  <si>
    <t>Hansen</t>
  </si>
  <si>
    <t>Lovejoy</t>
  </si>
  <si>
    <t>Murphy</t>
  </si>
  <si>
    <t>Korpikoski</t>
  </si>
  <si>
    <t>Babchuk</t>
  </si>
  <si>
    <t>Ellis</t>
  </si>
  <si>
    <t>Leddy</t>
  </si>
  <si>
    <t>Markstrom</t>
  </si>
  <si>
    <t>Boll</t>
  </si>
  <si>
    <t>Clowe</t>
  </si>
  <si>
    <t>D'Agostini</t>
  </si>
  <si>
    <t>McDonald</t>
  </si>
  <si>
    <t>Staubitz</t>
  </si>
  <si>
    <t>Gillies</t>
  </si>
  <si>
    <t>Stepan</t>
  </si>
  <si>
    <t>Corvo</t>
  </si>
  <si>
    <t>Spurgeon</t>
  </si>
  <si>
    <t>Dubnyk</t>
  </si>
  <si>
    <t>Sekera</t>
  </si>
  <si>
    <t>Santorelli</t>
  </si>
  <si>
    <t>Dalpe</t>
  </si>
  <si>
    <t>Huberdeau</t>
  </si>
  <si>
    <t>Patioretty</t>
  </si>
  <si>
    <t>Hamonic</t>
  </si>
  <si>
    <t>Nielsen</t>
  </si>
  <si>
    <t>Rundblad</t>
  </si>
  <si>
    <t>Gerbe</t>
  </si>
  <si>
    <t>Gragnani</t>
  </si>
  <si>
    <t>Dorsett</t>
  </si>
  <si>
    <t>Blum</t>
  </si>
  <si>
    <t>Landeskog</t>
  </si>
  <si>
    <t>Prust</t>
  </si>
  <si>
    <t>Larsson</t>
  </si>
  <si>
    <t>Burns</t>
  </si>
  <si>
    <t>Johansson</t>
  </si>
  <si>
    <t>ATL</t>
  </si>
  <si>
    <t>Troy</t>
  </si>
  <si>
    <t>Steen</t>
  </si>
  <si>
    <t>Cumiskey</t>
  </si>
  <si>
    <t>Gunnarsson</t>
  </si>
  <si>
    <t>Galiardi</t>
  </si>
  <si>
    <t>Backes</t>
  </si>
  <si>
    <t>Brouwer</t>
  </si>
  <si>
    <t>Nicklas</t>
  </si>
  <si>
    <t>Niklas</t>
  </si>
  <si>
    <t>Ondrej</t>
  </si>
  <si>
    <t>Rene</t>
  </si>
  <si>
    <t>Nik</t>
  </si>
  <si>
    <t>Michael</t>
  </si>
  <si>
    <t>Wojtek</t>
  </si>
  <si>
    <t>Brayden</t>
  </si>
  <si>
    <t>Ian</t>
  </si>
  <si>
    <t>Kurtis</t>
  </si>
  <si>
    <t>Wayne</t>
  </si>
  <si>
    <t>Colin</t>
  </si>
  <si>
    <t>Zenon</t>
  </si>
  <si>
    <t>Jamie</t>
  </si>
  <si>
    <t>Steve</t>
  </si>
  <si>
    <t>Pavel</t>
  </si>
  <si>
    <t>Oliver</t>
  </si>
  <si>
    <t>Lars</t>
  </si>
  <si>
    <t>Jordan</t>
  </si>
  <si>
    <t>Magnus</t>
  </si>
  <si>
    <t>Paajarvi-Svensson</t>
  </si>
  <si>
    <t>Brook</t>
  </si>
  <si>
    <t>Mason</t>
  </si>
  <si>
    <t>PK</t>
  </si>
  <si>
    <t>Taylor</t>
  </si>
  <si>
    <t>Jason</t>
  </si>
  <si>
    <t>Antti</t>
  </si>
  <si>
    <t>Johnny</t>
  </si>
  <si>
    <t>Jussi</t>
  </si>
  <si>
    <t>Andy</t>
  </si>
  <si>
    <t>Jaroslav</t>
  </si>
  <si>
    <t>Eric</t>
  </si>
  <si>
    <t>Tomas</t>
  </si>
  <si>
    <t>St-Louis</t>
  </si>
  <si>
    <t>Howard</t>
  </si>
  <si>
    <t>Duchene</t>
  </si>
  <si>
    <t>Myers</t>
  </si>
  <si>
    <t>Fleischmann</t>
  </si>
  <si>
    <t>Del Zotto</t>
  </si>
  <si>
    <t>Fehr</t>
  </si>
  <si>
    <t>Halak</t>
  </si>
  <si>
    <t>Greene</t>
  </si>
  <si>
    <t>Jokinen</t>
  </si>
  <si>
    <t>Boychuk</t>
  </si>
  <si>
    <t>Carlsson</t>
  </si>
  <si>
    <t>Niemi</t>
  </si>
  <si>
    <t>Demers</t>
  </si>
  <si>
    <t>Hall</t>
  </si>
  <si>
    <t>Subban</t>
  </si>
  <si>
    <t>Raymond</t>
  </si>
  <si>
    <t>Laich</t>
  </si>
  <si>
    <t>Eberle</t>
  </si>
  <si>
    <t>Benn</t>
  </si>
  <si>
    <t>Bergfors</t>
  </si>
  <si>
    <t>Stewart</t>
  </si>
  <si>
    <t>Ennis</t>
  </si>
  <si>
    <t>Moulson</t>
  </si>
  <si>
    <t>Eller</t>
  </si>
  <si>
    <t>Ekman-Larsson</t>
  </si>
  <si>
    <t>Fowler</t>
  </si>
  <si>
    <t>Datsyuk</t>
  </si>
  <si>
    <t>Hudler</t>
  </si>
  <si>
    <t>Hornqvist</t>
  </si>
  <si>
    <t>Downie</t>
  </si>
  <si>
    <t>McBain</t>
  </si>
  <si>
    <t>Seguin</t>
  </si>
  <si>
    <t>Skinner</t>
  </si>
  <si>
    <t>Konopka</t>
  </si>
  <si>
    <t>Wilson</t>
  </si>
  <si>
    <t>Franson</t>
  </si>
  <si>
    <t>Simmonds</t>
  </si>
  <si>
    <t>Foster</t>
  </si>
  <si>
    <t>Schenn</t>
  </si>
  <si>
    <t>Kostitsyn</t>
  </si>
  <si>
    <t>Wolski</t>
  </si>
  <si>
    <t>Kennedy</t>
  </si>
  <si>
    <t>Samuelsson</t>
  </si>
  <si>
    <t>Antropov</t>
  </si>
  <si>
    <t>Neuvirth</t>
  </si>
  <si>
    <t>Kulikov</t>
  </si>
  <si>
    <t>Bozak</t>
  </si>
  <si>
    <t>Pavelec</t>
  </si>
  <si>
    <t>Hajlmarsson</t>
  </si>
  <si>
    <t>Setoguchi</t>
  </si>
  <si>
    <t>Giroux</t>
  </si>
  <si>
    <t>Rinne</t>
  </si>
  <si>
    <t>Zajac</t>
  </si>
  <si>
    <t>Varlamov</t>
  </si>
  <si>
    <t>Little</t>
  </si>
  <si>
    <t>Lucic</t>
  </si>
  <si>
    <t>Beauchemin</t>
  </si>
  <si>
    <t>Spacek</t>
  </si>
  <si>
    <t>Voracek</t>
  </si>
  <si>
    <t>Quick</t>
  </si>
  <si>
    <t>Quincey</t>
  </si>
  <si>
    <t>Oshie</t>
  </si>
  <si>
    <t>Wisniewski</t>
  </si>
  <si>
    <t>Leino</t>
  </si>
  <si>
    <t>Wheeler</t>
  </si>
  <si>
    <t>Hiller</t>
  </si>
  <si>
    <t>Tavares</t>
  </si>
  <si>
    <t>Van Riemsdyk</t>
  </si>
  <si>
    <t>Crawford</t>
  </si>
  <si>
    <t>Gilroy</t>
  </si>
  <si>
    <t>Savard</t>
  </si>
  <si>
    <t>Versteeg</t>
  </si>
  <si>
    <t>Emery</t>
  </si>
  <si>
    <t>Hunwick</t>
  </si>
  <si>
    <t>Langenbrunner</t>
  </si>
  <si>
    <t>Grabovski</t>
  </si>
  <si>
    <t>Frolik</t>
  </si>
  <si>
    <t>Callahan</t>
  </si>
  <si>
    <t>Boyd</t>
  </si>
  <si>
    <t>Stamkos</t>
  </si>
  <si>
    <t>Berglund</t>
  </si>
  <si>
    <t>Bolland</t>
  </si>
  <si>
    <t>Campoli</t>
  </si>
  <si>
    <t>Hodgson</t>
  </si>
  <si>
    <t>Stalberg</t>
  </si>
  <si>
    <t>Rask</t>
  </si>
  <si>
    <t>Gervais</t>
  </si>
  <si>
    <t>Crombeen</t>
  </si>
  <si>
    <t>Stortini</t>
  </si>
  <si>
    <t>Giordano</t>
  </si>
  <si>
    <t>Streit</t>
  </si>
  <si>
    <t>Butler</t>
  </si>
  <si>
    <t>Stralman</t>
  </si>
  <si>
    <t>Grebeshkov</t>
  </si>
  <si>
    <t>Abdelkader</t>
  </si>
  <si>
    <t>Peverly</t>
  </si>
  <si>
    <t>Neal</t>
  </si>
  <si>
    <t>Robidas</t>
  </si>
  <si>
    <t>Anisimov</t>
  </si>
  <si>
    <t>Anderson</t>
  </si>
  <si>
    <t>Stafford</t>
  </si>
  <si>
    <t>Filatov</t>
  </si>
  <si>
    <t>Kesler</t>
  </si>
  <si>
    <t>Lepisto</t>
  </si>
  <si>
    <t>Perry</t>
  </si>
  <si>
    <t>Whitney</t>
  </si>
  <si>
    <t>R13 - C6</t>
  </si>
  <si>
    <t>R12 - C1</t>
  </si>
  <si>
    <t>R13 - C1</t>
  </si>
  <si>
    <t>R14 - C1</t>
  </si>
  <si>
    <t>Devin</t>
  </si>
  <si>
    <t>Claude</t>
  </si>
  <si>
    <t>Tim</t>
  </si>
  <si>
    <t>Pekka</t>
  </si>
  <si>
    <t>Simeon</t>
  </si>
  <si>
    <t>Krejci</t>
  </si>
  <si>
    <t>Milan</t>
  </si>
  <si>
    <t>Francois</t>
  </si>
  <si>
    <t>Ville</t>
  </si>
  <si>
    <t>Ericsson</t>
  </si>
  <si>
    <t>Blake</t>
  </si>
  <si>
    <t>Thomas</t>
  </si>
  <si>
    <t>Corey</t>
  </si>
  <si>
    <t>Marc</t>
  </si>
  <si>
    <t>Kris</t>
  </si>
  <si>
    <t>Ray</t>
  </si>
  <si>
    <t>Russell</t>
  </si>
  <si>
    <t>Mikhail</t>
  </si>
  <si>
    <t>Steven</t>
  </si>
  <si>
    <t>Dave</t>
  </si>
  <si>
    <t>Erik</t>
  </si>
  <si>
    <t>Karlsson</t>
  </si>
  <si>
    <t>Tukka</t>
  </si>
  <si>
    <t>Bruno</t>
  </si>
  <si>
    <t>BJ</t>
  </si>
  <si>
    <t>Stephane</t>
  </si>
  <si>
    <t>Artem</t>
  </si>
  <si>
    <t>Drew</t>
  </si>
  <si>
    <t>Denis</t>
  </si>
  <si>
    <t>Sami</t>
  </si>
  <si>
    <t>Richards</t>
  </si>
  <si>
    <t>Osgood</t>
  </si>
  <si>
    <t>Sam</t>
  </si>
  <si>
    <t>Johan</t>
  </si>
  <si>
    <t>Tom</t>
  </si>
  <si>
    <t>Daniel</t>
  </si>
  <si>
    <t>Keith</t>
  </si>
  <si>
    <t>Rick</t>
  </si>
  <si>
    <t>RJ</t>
  </si>
  <si>
    <t>Derrick</t>
  </si>
  <si>
    <t>Ken</t>
  </si>
  <si>
    <t>Gagner</t>
  </si>
  <si>
    <t>Franzen</t>
  </si>
  <si>
    <t>O'Sullivan</t>
  </si>
  <si>
    <t>Cogliano</t>
  </si>
  <si>
    <t>Oduya</t>
  </si>
  <si>
    <t>Garon</t>
  </si>
  <si>
    <t>Letang</t>
  </si>
  <si>
    <t>Ribeiro</t>
  </si>
  <si>
    <t>Sharp</t>
  </si>
  <si>
    <t>Gilbert</t>
  </si>
  <si>
    <t>Carcillo</t>
  </si>
  <si>
    <t>Yandle</t>
  </si>
  <si>
    <t>Boyle</t>
  </si>
  <si>
    <t>Gorges</t>
  </si>
  <si>
    <t>Lee</t>
  </si>
  <si>
    <t>Girardi</t>
  </si>
  <si>
    <t>Okposo</t>
  </si>
  <si>
    <t>Pietrangelo</t>
  </si>
  <si>
    <t>Nash</t>
  </si>
  <si>
    <t>Umberger</t>
  </si>
  <si>
    <t>Malone</t>
  </si>
  <si>
    <t>Brassard</t>
  </si>
  <si>
    <t>Dubinsky</t>
  </si>
  <si>
    <t>Huskins</t>
  </si>
  <si>
    <t>Fabian</t>
  </si>
  <si>
    <t>Brunnstrom</t>
  </si>
  <si>
    <t>Goligoski</t>
  </si>
  <si>
    <t>Doughty</t>
  </si>
  <si>
    <t>Carter</t>
  </si>
  <si>
    <t>Biron</t>
  </si>
  <si>
    <t>Picard</t>
  </si>
  <si>
    <t>Bogosian</t>
  </si>
  <si>
    <t>Burrish</t>
  </si>
  <si>
    <t>Ty</t>
  </si>
  <si>
    <t>Conklin</t>
  </si>
  <si>
    <t>Zach</t>
  </si>
  <si>
    <t>Joffrey</t>
  </si>
  <si>
    <t>Booth</t>
  </si>
  <si>
    <t>Koistinen</t>
  </si>
  <si>
    <t>Lupul</t>
  </si>
  <si>
    <t>Burrows</t>
  </si>
  <si>
    <t>Nilsson</t>
  </si>
  <si>
    <t>Robert</t>
  </si>
  <si>
    <t>Paestch</t>
  </si>
  <si>
    <t>R12 - C2</t>
  </si>
  <si>
    <t>R12 - C3</t>
  </si>
  <si>
    <t>R12 - C4</t>
  </si>
  <si>
    <t>R12 - C6</t>
  </si>
  <si>
    <t>R12 - C7</t>
  </si>
  <si>
    <t>R12 - C8</t>
  </si>
  <si>
    <t>R13 - C2</t>
  </si>
  <si>
    <t>R13 - C3</t>
  </si>
  <si>
    <t>R13 - C4</t>
  </si>
  <si>
    <t>R13 - C7</t>
  </si>
  <si>
    <t>R13 - C8</t>
  </si>
  <si>
    <t>R15 - C1</t>
  </si>
  <si>
    <t>Paul</t>
  </si>
  <si>
    <t>Petr</t>
  </si>
  <si>
    <t>Stastny</t>
  </si>
  <si>
    <t>Semin</t>
  </si>
  <si>
    <t>Staal</t>
  </si>
  <si>
    <t>Horton</t>
  </si>
  <si>
    <t>Brunette</t>
  </si>
  <si>
    <t>Pominville</t>
  </si>
  <si>
    <t>Sykora</t>
  </si>
  <si>
    <t>Philippe</t>
  </si>
  <si>
    <t>ME</t>
  </si>
  <si>
    <t>Mikko</t>
  </si>
  <si>
    <t>Michal</t>
  </si>
  <si>
    <t>Rozsival</t>
  </si>
  <si>
    <t>Stempniak</t>
  </si>
  <si>
    <t>Koivu</t>
  </si>
  <si>
    <t>Vlasic</t>
  </si>
  <si>
    <t>Boucher</t>
  </si>
  <si>
    <t>Bieksa</t>
  </si>
  <si>
    <t>Huselius</t>
  </si>
  <si>
    <t>Kristian</t>
  </si>
  <si>
    <t>Brett</t>
  </si>
  <si>
    <t>Bobby</t>
  </si>
  <si>
    <t>Nylander</t>
  </si>
  <si>
    <t>Bernier</t>
  </si>
  <si>
    <t>Legwand</t>
  </si>
  <si>
    <t>Ranger</t>
  </si>
  <si>
    <t>Backstrom</t>
  </si>
  <si>
    <t>Plekanec</t>
  </si>
  <si>
    <t>Kelly</t>
  </si>
  <si>
    <t>Wellwood</t>
  </si>
  <si>
    <t>Johnson</t>
  </si>
  <si>
    <t>Pavelski</t>
  </si>
  <si>
    <t>Toews</t>
  </si>
  <si>
    <t>Higgins</t>
  </si>
  <si>
    <t>Lebda</t>
  </si>
  <si>
    <t>Hedjuk</t>
  </si>
  <si>
    <t>Brewer</t>
  </si>
  <si>
    <t>OK</t>
  </si>
  <si>
    <t>Tollefsen</t>
  </si>
  <si>
    <t>Ron</t>
  </si>
  <si>
    <t>Hainsey</t>
  </si>
  <si>
    <t>Benoit</t>
  </si>
  <si>
    <t>Pouliot</t>
  </si>
  <si>
    <t>Dumont</t>
  </si>
  <si>
    <t>Peter</t>
  </si>
  <si>
    <t>Mueller</t>
  </si>
  <si>
    <t>McGrattan</t>
  </si>
  <si>
    <t>Guillaume</t>
  </si>
  <si>
    <t>Carey</t>
  </si>
  <si>
    <t>Christoph</t>
  </si>
  <si>
    <t>Schubert</t>
  </si>
  <si>
    <t>Budaj</t>
  </si>
  <si>
    <t>Hasek</t>
  </si>
  <si>
    <t>Dominik</t>
  </si>
  <si>
    <t>Latendresse</t>
  </si>
  <si>
    <t>Cleary</t>
  </si>
  <si>
    <t>Marleau</t>
  </si>
  <si>
    <t>Holmqvist</t>
  </si>
  <si>
    <t>Green</t>
  </si>
  <si>
    <t>Brule</t>
  </si>
  <si>
    <t>Alexei</t>
  </si>
  <si>
    <t>Ponikarovsky</t>
  </si>
  <si>
    <t>Kozlov</t>
  </si>
  <si>
    <t>Vyacheslav</t>
  </si>
  <si>
    <t>Holmstrom</t>
  </si>
  <si>
    <t>Price</t>
  </si>
  <si>
    <t>Peltonen</t>
  </si>
  <si>
    <t>Christensen</t>
  </si>
  <si>
    <t>Cheechoo</t>
  </si>
  <si>
    <t>Boyes</t>
  </si>
  <si>
    <t>Demitra</t>
  </si>
  <si>
    <t>Meszaros</t>
  </si>
  <si>
    <t>Svatos</t>
  </si>
  <si>
    <t>Gionta</t>
  </si>
  <si>
    <t>Pothier</t>
  </si>
  <si>
    <t>Preisssing</t>
  </si>
  <si>
    <t>Ward</t>
  </si>
  <si>
    <t>Armstrong</t>
  </si>
  <si>
    <t>Carle</t>
  </si>
  <si>
    <t>Jagr</t>
  </si>
  <si>
    <t>Lundqvist</t>
  </si>
  <si>
    <t>Miller</t>
  </si>
  <si>
    <t>Auld</t>
  </si>
  <si>
    <t>Gerber</t>
  </si>
  <si>
    <t>Fernandez</t>
  </si>
  <si>
    <t>Penner</t>
  </si>
  <si>
    <t>Redden</t>
  </si>
  <si>
    <t>Kessel</t>
  </si>
  <si>
    <t>Stoll</t>
  </si>
  <si>
    <t>Campbell</t>
  </si>
  <si>
    <t>Neil</t>
  </si>
  <si>
    <t>Kopitar</t>
  </si>
  <si>
    <t>Wideman</t>
  </si>
  <si>
    <t>Ballard</t>
  </si>
  <si>
    <t>Bouchard</t>
  </si>
  <si>
    <t>Nummelin</t>
  </si>
  <si>
    <t>Weber</t>
  </si>
  <si>
    <t>LeClaire</t>
  </si>
  <si>
    <t>Radulov</t>
  </si>
  <si>
    <t>Bryzgalov</t>
  </si>
  <si>
    <t>Clark</t>
  </si>
  <si>
    <t>Straka</t>
  </si>
  <si>
    <t>Kovalchuk</t>
  </si>
  <si>
    <t>Vermette</t>
  </si>
  <si>
    <t>Westcott</t>
  </si>
  <si>
    <t>Pavol</t>
  </si>
  <si>
    <t>Marek</t>
  </si>
  <si>
    <t>Evgeny</t>
  </si>
  <si>
    <t>Colby</t>
  </si>
  <si>
    <t>Williams</t>
  </si>
  <si>
    <t>Jaromir</t>
  </si>
  <si>
    <t>Manny</t>
  </si>
  <si>
    <t>Wade</t>
  </si>
  <si>
    <t>Kaberle</t>
  </si>
  <si>
    <t>Phil</t>
  </si>
  <si>
    <t>Duncan</t>
  </si>
  <si>
    <t>Ilya</t>
  </si>
  <si>
    <t>Michalek</t>
  </si>
  <si>
    <t>Anze</t>
  </si>
  <si>
    <t>Pierre-Marc</t>
  </si>
  <si>
    <t>Petteri</t>
  </si>
  <si>
    <t>Shea</t>
  </si>
  <si>
    <t>Zbynek</t>
  </si>
  <si>
    <t>Duvie</t>
  </si>
  <si>
    <t>REPÊCHAGE 2012 - CHICOUTIMI (JP)</t>
  </si>
  <si>
    <t>Crosby</t>
  </si>
  <si>
    <t>Kiprusoff</t>
  </si>
  <si>
    <t>Raycroft</t>
  </si>
  <si>
    <t>Recchi</t>
  </si>
  <si>
    <t>Zidlicky</t>
  </si>
  <si>
    <t>Grahame</t>
  </si>
  <si>
    <t>Ovechkin</t>
  </si>
  <si>
    <t>Erat</t>
  </si>
  <si>
    <t>Alfredsson</t>
  </si>
  <si>
    <t>Sullivan</t>
  </si>
  <si>
    <t>Ryder</t>
  </si>
  <si>
    <t>Esche</t>
  </si>
  <si>
    <t>Ekman</t>
  </si>
  <si>
    <t>Phaneuf</t>
  </si>
  <si>
    <t>Liles</t>
  </si>
  <si>
    <t>Lehtonen</t>
  </si>
  <si>
    <t>Kronwall</t>
  </si>
  <si>
    <t>Dipietro</t>
  </si>
  <si>
    <t>Vanek</t>
  </si>
  <si>
    <t>Naslund</t>
  </si>
  <si>
    <t>Bell</t>
  </si>
  <si>
    <t>Horcoff</t>
  </si>
  <si>
    <t>Hunter</t>
  </si>
  <si>
    <t>Souray</t>
  </si>
  <si>
    <t>Parise</t>
  </si>
  <si>
    <t>Lemieux</t>
  </si>
  <si>
    <t>Bertuzzi</t>
  </si>
  <si>
    <t>Gonchar</t>
  </si>
  <si>
    <t>Sakic</t>
  </si>
  <si>
    <t>Cammalleri</t>
  </si>
  <si>
    <t>Coburn</t>
  </si>
  <si>
    <t>Backman</t>
  </si>
  <si>
    <t>Commodore</t>
  </si>
  <si>
    <t>Barker</t>
  </si>
  <si>
    <t>Van Ryn</t>
  </si>
  <si>
    <t>Nittymaki</t>
  </si>
  <si>
    <t>Zherdev</t>
  </si>
  <si>
    <t>Sidney</t>
  </si>
  <si>
    <t>Bergeron</t>
  </si>
  <si>
    <t>Patrice</t>
  </si>
  <si>
    <t>Dion</t>
  </si>
  <si>
    <t>John-Micheal</t>
  </si>
  <si>
    <t>Markus</t>
  </si>
  <si>
    <t>Lubomir</t>
  </si>
  <si>
    <t>Vishnovsky</t>
  </si>
  <si>
    <t>Sheldon</t>
  </si>
  <si>
    <t>Mario</t>
  </si>
  <si>
    <t>Todd</t>
  </si>
  <si>
    <t>Braydon</t>
  </si>
  <si>
    <t>Antero</t>
  </si>
  <si>
    <t>Nils</t>
  </si>
  <si>
    <t>Kari</t>
  </si>
  <si>
    <t>Jackman</t>
  </si>
  <si>
    <t>Ference</t>
  </si>
  <si>
    <t>Marc-André</t>
  </si>
  <si>
    <t>Trent</t>
  </si>
  <si>
    <t>Nikolai</t>
  </si>
  <si>
    <t>Cole</t>
  </si>
  <si>
    <t>Aebischer</t>
  </si>
  <si>
    <t>Nagy</t>
  </si>
  <si>
    <t>Hemsky</t>
  </si>
  <si>
    <t>Lundmark</t>
  </si>
  <si>
    <t>Bouwmeester</t>
  </si>
  <si>
    <t>Cooke</t>
  </si>
  <si>
    <t>Giguere</t>
  </si>
  <si>
    <t>Abid</t>
  </si>
  <si>
    <t>Timonen</t>
  </si>
  <si>
    <t>Ott</t>
  </si>
  <si>
    <t>Prospal</t>
  </si>
  <si>
    <t>Sutton</t>
  </si>
  <si>
    <t>Pitkanen</t>
  </si>
  <si>
    <t>Berard</t>
  </si>
  <si>
    <t>Chistov</t>
  </si>
  <si>
    <t>Tootoo</t>
  </si>
  <si>
    <t>Kalinin</t>
  </si>
  <si>
    <t>Lessard</t>
  </si>
  <si>
    <t>Dempsey</t>
  </si>
  <si>
    <t>Goddard</t>
  </si>
  <si>
    <t>Fisher</t>
  </si>
  <si>
    <t>Belak</t>
  </si>
  <si>
    <t>Leopold</t>
  </si>
  <si>
    <t>Fischer</t>
  </si>
  <si>
    <t>Zednik</t>
  </si>
  <si>
    <t>Boulton</t>
  </si>
  <si>
    <t>Low</t>
  </si>
  <si>
    <t>Vyborny</t>
  </si>
  <si>
    <t>Chimera</t>
  </si>
  <si>
    <t>Kotalic</t>
  </si>
  <si>
    <t>Cajanek</t>
  </si>
  <si>
    <t>Sejna</t>
  </si>
  <si>
    <t>Tremblay</t>
  </si>
  <si>
    <t>Pahlsson</t>
  </si>
  <si>
    <t>Nurminen</t>
  </si>
  <si>
    <t>Havelid</t>
  </si>
  <si>
    <t>Battaglia</t>
  </si>
  <si>
    <t>Nichol</t>
  </si>
  <si>
    <t>Frolov</t>
  </si>
  <si>
    <t>Avery</t>
  </si>
  <si>
    <t>Lydman</t>
  </si>
  <si>
    <t>Caron</t>
  </si>
  <si>
    <t>Vasicek</t>
  </si>
  <si>
    <t>Mara</t>
  </si>
  <si>
    <t>R14 - C2</t>
  </si>
  <si>
    <t>R14 - C3</t>
  </si>
  <si>
    <t>R14 - C4</t>
  </si>
  <si>
    <t>R14 - C5</t>
  </si>
  <si>
    <t>R14 - C6</t>
  </si>
  <si>
    <t>R14 - C7</t>
  </si>
  <si>
    <t>D-AD</t>
  </si>
  <si>
    <t>Vaclav</t>
  </si>
  <si>
    <t>Kariya</t>
  </si>
  <si>
    <t>Tuomo</t>
  </si>
  <si>
    <t>Ruuttu</t>
  </si>
  <si>
    <t>Fleury</t>
  </si>
  <si>
    <t>REPÊCHAGE 2011 - VICTORIAVILLE (André)</t>
  </si>
  <si>
    <t>REPÊCHAGE 2010 - ST-GEORGES (Fred)</t>
  </si>
  <si>
    <t>REPÊCHAGE 2009 - GATINEAU (Hugo)</t>
  </si>
  <si>
    <t>REPÊCHAGE 2008 - QUEBEC (Martin)</t>
  </si>
  <si>
    <t>REPÊCHAGE 2007 - MONTREAL (Jeff)</t>
  </si>
  <si>
    <t>REPÊCHAGE 2013 - MONTRÉAL (Jeff)</t>
  </si>
  <si>
    <t>REPÊCHAGE 2006 - CHICOUTIMI (JP)</t>
  </si>
  <si>
    <t>Niko</t>
  </si>
  <si>
    <t>Kapanen</t>
  </si>
  <si>
    <t>Ladislav</t>
  </si>
  <si>
    <t>Barrett</t>
  </si>
  <si>
    <t>Olli</t>
  </si>
  <si>
    <t>J-Sébastien</t>
  </si>
  <si>
    <t>Ramzi</t>
  </si>
  <si>
    <t>Kimmo</t>
  </si>
  <si>
    <t>Joni</t>
  </si>
  <si>
    <t>Stanislav</t>
  </si>
  <si>
    <t>Jordin</t>
  </si>
  <si>
    <t>Dmitri</t>
  </si>
  <si>
    <t>Francis</t>
  </si>
  <si>
    <t>PHX</t>
  </si>
  <si>
    <t>Josef</t>
  </si>
  <si>
    <t>Sébastien</t>
  </si>
  <si>
    <t>Toni</t>
  </si>
  <si>
    <t>Bates</t>
  </si>
  <si>
    <t>Niclas</t>
  </si>
  <si>
    <t>Pasi</t>
  </si>
  <si>
    <t>Yannick</t>
  </si>
  <si>
    <t>Ales</t>
  </si>
  <si>
    <t>Glen</t>
  </si>
  <si>
    <t>Reed</t>
  </si>
  <si>
    <t>Lieu</t>
  </si>
  <si>
    <t>Année</t>
  </si>
  <si>
    <t>Hugo &amp; André</t>
  </si>
  <si>
    <t>Chicoutimi</t>
  </si>
  <si>
    <t>Montréal</t>
  </si>
  <si>
    <t>Victoriaville</t>
  </si>
  <si>
    <t>St-Georges</t>
  </si>
  <si>
    <t>Gatineau</t>
  </si>
  <si>
    <t>Ste-Foy</t>
  </si>
  <si>
    <t>Québec</t>
  </si>
  <si>
    <t>Hôte(s)</t>
  </si>
  <si>
    <t>LOCALISATION DES ASSISES HPOOL</t>
  </si>
  <si>
    <t>REPÊCHAGE 2005 - GATINEAU (Hugo)</t>
  </si>
  <si>
    <t>REPÊCHAGE 2003 - CHICOUTIMI (Jean-Pascal)</t>
  </si>
  <si>
    <t>REPÊCHAGE 2002 - STE-FOY (Alex)</t>
  </si>
  <si>
    <t>REPÊCHAGE 2001 - STE-FOY (Alex)</t>
  </si>
  <si>
    <t>REPÊCHAGE 2000 - CHICOUTIMI (André &amp; Hugo)</t>
  </si>
  <si>
    <t>REPÊCHAGE 1999 - CHICOUTIMI (Jean-Pascal)</t>
  </si>
  <si>
    <t>REPÊCHAGE 1998 - CHICOUTIMI (André)</t>
  </si>
  <si>
    <t>REPÊCHAGE 1997 - CHICOUTIMI (André)</t>
  </si>
  <si>
    <t>REPÊCHAGE 1996 - CHICOUTIMI (Jean-Francois)</t>
  </si>
  <si>
    <t>Oates</t>
  </si>
  <si>
    <t>Lindros</t>
  </si>
  <si>
    <t>York</t>
  </si>
  <si>
    <t>Gaborik</t>
  </si>
  <si>
    <t>Reinprecht</t>
  </si>
  <si>
    <t>Jovanowski</t>
  </si>
  <si>
    <t>Comrie</t>
  </si>
  <si>
    <t>Phillips</t>
  </si>
  <si>
    <t>Shelley</t>
  </si>
  <si>
    <t>Brière</t>
  </si>
  <si>
    <t>Cloutier</t>
  </si>
  <si>
    <t>Sawyer</t>
  </si>
  <si>
    <t>Modry</t>
  </si>
  <si>
    <t>Stock</t>
  </si>
  <si>
    <t>Ohlund</t>
  </si>
  <si>
    <t>Pilar</t>
  </si>
  <si>
    <t>Hordichuk</t>
  </si>
  <si>
    <t>Sopel</t>
  </si>
  <si>
    <t>Deadmarsh</t>
  </si>
  <si>
    <t>Dazé</t>
  </si>
  <si>
    <t>Cairns</t>
  </si>
  <si>
    <t>Tetarenko</t>
  </si>
  <si>
    <t>Turco</t>
  </si>
  <si>
    <t>Spezza</t>
  </si>
  <si>
    <t>Boynton</t>
  </si>
  <si>
    <t>Morozov</t>
  </si>
  <si>
    <t>Peat</t>
  </si>
  <si>
    <t>Bonvie</t>
  </si>
  <si>
    <t>Aucoin</t>
  </si>
  <si>
    <t>Tarnstrom</t>
  </si>
  <si>
    <t>Lang</t>
  </si>
  <si>
    <t>Hlavac</t>
  </si>
  <si>
    <t>Havlat</t>
  </si>
  <si>
    <t>Tanabe</t>
  </si>
  <si>
    <t>Kovalev</t>
  </si>
  <si>
    <t>Cechmanek</t>
  </si>
  <si>
    <t>Klesla</t>
  </si>
  <si>
    <t>Rachunek</t>
  </si>
  <si>
    <t>Doan</t>
  </si>
  <si>
    <t>Nabokov</t>
  </si>
  <si>
    <t>Dandenault</t>
  </si>
  <si>
    <t>Madden</t>
  </si>
  <si>
    <t>Nieminen</t>
  </si>
  <si>
    <t>Khavanov</t>
  </si>
  <si>
    <t>Kuba</t>
  </si>
  <si>
    <t>Hedberg</t>
  </si>
  <si>
    <t>Girard</t>
  </si>
  <si>
    <t>Tibbetts</t>
  </si>
  <si>
    <t>Arnott</t>
  </si>
  <si>
    <t>Buzek</t>
  </si>
  <si>
    <t>Weight</t>
  </si>
  <si>
    <t>Karpa</t>
  </si>
  <si>
    <t>Morrow</t>
  </si>
  <si>
    <t>Dingman</t>
  </si>
  <si>
    <t>Luongo</t>
  </si>
  <si>
    <t>Bondra</t>
  </si>
  <si>
    <t>DeVries</t>
  </si>
  <si>
    <t>Vaananen</t>
  </si>
  <si>
    <t>LeClerc</t>
  </si>
  <si>
    <t>Chara</t>
  </si>
  <si>
    <t>Heatley</t>
  </si>
  <si>
    <t>Heward</t>
  </si>
  <si>
    <t>Gomez</t>
  </si>
  <si>
    <t>Poti</t>
  </si>
  <si>
    <t>Lecavalier</t>
  </si>
  <si>
    <t>Rafalski</t>
  </si>
  <si>
    <t>Gagne</t>
  </si>
  <si>
    <t>Handzus</t>
  </si>
  <si>
    <t>Hill</t>
  </si>
  <si>
    <t>Bartecko</t>
  </si>
  <si>
    <t>Morrison</t>
  </si>
  <si>
    <t>Stuart</t>
  </si>
  <si>
    <t>O'Neill</t>
  </si>
  <si>
    <t>Hecht</t>
  </si>
  <si>
    <t>Laukkanen</t>
  </si>
  <si>
    <t>Yashin</t>
  </si>
  <si>
    <t>Amonte</t>
  </si>
  <si>
    <t>Karalahti</t>
  </si>
  <si>
    <t>Delmore</t>
  </si>
  <si>
    <t>Sedin D.</t>
  </si>
  <si>
    <t>Sedin H.</t>
  </si>
  <si>
    <t>Bure P.</t>
  </si>
  <si>
    <t>Lambert</t>
  </si>
  <si>
    <t>Wright</t>
  </si>
  <si>
    <t>Schaefer</t>
  </si>
  <si>
    <t>Fedorov</t>
  </si>
  <si>
    <t>Lalime</t>
  </si>
  <si>
    <t>Duchesne</t>
  </si>
  <si>
    <t>Bonk</t>
  </si>
  <si>
    <t>Rucchin</t>
  </si>
  <si>
    <t>Aubin</t>
  </si>
  <si>
    <t>Nolan</t>
  </si>
  <si>
    <t>Isbister</t>
  </si>
  <si>
    <t>Skoula</t>
  </si>
  <si>
    <t>Stefan</t>
  </si>
  <si>
    <t>Elias</t>
  </si>
  <si>
    <t>Satan</t>
  </si>
  <si>
    <t>Hrdina</t>
  </si>
  <si>
    <t>Olausson</t>
  </si>
  <si>
    <t>Worrel</t>
  </si>
  <si>
    <t>Adams</t>
  </si>
  <si>
    <t>Drury</t>
  </si>
  <si>
    <t>Irbe</t>
  </si>
  <si>
    <t>Laraque</t>
  </si>
  <si>
    <t>Kubina</t>
  </si>
  <si>
    <t>Slegr</t>
  </si>
  <si>
    <t>Harvey</t>
  </si>
  <si>
    <t>Stillman</t>
  </si>
  <si>
    <t>Scatchard</t>
  </si>
  <si>
    <t>Salo</t>
  </si>
  <si>
    <t>Rolston</t>
  </si>
  <si>
    <t>Morris</t>
  </si>
  <si>
    <t>Forbes</t>
  </si>
  <si>
    <t>Laperrière</t>
  </si>
  <si>
    <t>Gusev</t>
  </si>
  <si>
    <t>Marshall</t>
  </si>
  <si>
    <t>Markov</t>
  </si>
  <si>
    <t>Rhodes</t>
  </si>
  <si>
    <t>Chase</t>
  </si>
  <si>
    <t>McInnis</t>
  </si>
  <si>
    <t>Sydor</t>
  </si>
  <si>
    <t>Traverse</t>
  </si>
  <si>
    <t>Palffy</t>
  </si>
  <si>
    <t>Smolinski</t>
  </si>
  <si>
    <t>Dawe</t>
  </si>
  <si>
    <t>Hamrlik</t>
  </si>
  <si>
    <t>Brind'Amour</t>
  </si>
  <si>
    <t>Renberg</t>
  </si>
  <si>
    <t>Primeau</t>
  </si>
  <si>
    <t>Lidstrom</t>
  </si>
  <si>
    <t>Pivonka</t>
  </si>
  <si>
    <t>Ozolinsh</t>
  </si>
  <si>
    <t>Zubov</t>
  </si>
  <si>
    <t>Rucinsky</t>
  </si>
  <si>
    <t>Nedved</t>
  </si>
  <si>
    <t>Konstantinov</t>
  </si>
  <si>
    <t>Thibeault</t>
  </si>
  <si>
    <t>Ciger</t>
  </si>
  <si>
    <t>Barnaby</t>
  </si>
  <si>
    <t>Domi</t>
  </si>
  <si>
    <t>Svehla</t>
  </si>
  <si>
    <t>Zhitnik</t>
  </si>
  <si>
    <t>Desjardins</t>
  </si>
  <si>
    <t>Carney</t>
  </si>
  <si>
    <t>Hirsch</t>
  </si>
  <si>
    <t>Khabibulin</t>
  </si>
  <si>
    <t>Caloun</t>
  </si>
  <si>
    <t>Plante</t>
  </si>
  <si>
    <t>Foote</t>
  </si>
  <si>
    <t>Ragnarsson</t>
  </si>
  <si>
    <t>Svoboda</t>
  </si>
  <si>
    <t>LeClair</t>
  </si>
  <si>
    <t>Selivanov</t>
  </si>
  <si>
    <t>McIver</t>
  </si>
  <si>
    <t>Chelios</t>
  </si>
  <si>
    <t>Brisebois</t>
  </si>
  <si>
    <t>Odgers</t>
  </si>
  <si>
    <t>Damphousse</t>
  </si>
  <si>
    <t>Hogue</t>
  </si>
  <si>
    <t>Antoski</t>
  </si>
  <si>
    <t>Gratton</t>
  </si>
  <si>
    <t>Roenick</t>
  </si>
  <si>
    <t>Oksiuta</t>
  </si>
  <si>
    <t>Malakhov</t>
  </si>
  <si>
    <t>Young</t>
  </si>
  <si>
    <t>Beukeboom</t>
  </si>
  <si>
    <t>Leetch</t>
  </si>
  <si>
    <t>Janssen</t>
  </si>
  <si>
    <t>Hedican</t>
  </si>
  <si>
    <t>Therrien</t>
  </si>
  <si>
    <t>Fichaud</t>
  </si>
  <si>
    <t>Cassells</t>
  </si>
  <si>
    <t>Brodeur</t>
  </si>
  <si>
    <t>Konowalchuk</t>
  </si>
  <si>
    <t>Slaney</t>
  </si>
  <si>
    <t>Lefebvre</t>
  </si>
  <si>
    <t>Hebert</t>
  </si>
  <si>
    <t>Housley</t>
  </si>
  <si>
    <t>Juneau</t>
  </si>
  <si>
    <t>Zhamnov</t>
  </si>
  <si>
    <t>Falloon</t>
  </si>
  <si>
    <t>Sandstrom</t>
  </si>
  <si>
    <t>Hextall</t>
  </si>
  <si>
    <t>Sundstrom</t>
  </si>
  <si>
    <t>Audette</t>
  </si>
  <si>
    <t>Titov</t>
  </si>
  <si>
    <t>Lacroix</t>
  </si>
  <si>
    <t>Wregget</t>
  </si>
  <si>
    <t>Sillinger</t>
  </si>
  <si>
    <t>Stevenson</t>
  </si>
  <si>
    <t>Woolley</t>
  </si>
  <si>
    <t>R15 - C2</t>
  </si>
  <si>
    <t>R15 - C3</t>
  </si>
  <si>
    <t>R15 - C4</t>
  </si>
  <si>
    <t>R16 - C1</t>
  </si>
  <si>
    <t>R16 - C2</t>
  </si>
  <si>
    <t>R16 - C3</t>
  </si>
  <si>
    <t>R16 - C4</t>
  </si>
  <si>
    <t>R17 - C1</t>
  </si>
  <si>
    <t>R17 - C2</t>
  </si>
  <si>
    <t>R17 - C3</t>
  </si>
  <si>
    <t>R17 - C4</t>
  </si>
  <si>
    <t>R18 - C1</t>
  </si>
  <si>
    <t>R18 - C2</t>
  </si>
  <si>
    <t>R18 - C3</t>
  </si>
  <si>
    <t>R18 - C4</t>
  </si>
  <si>
    <t>R19 - C1</t>
  </si>
  <si>
    <t>R19 - C2</t>
  </si>
  <si>
    <t>R19 - C3</t>
  </si>
  <si>
    <t>R19 - C4</t>
  </si>
  <si>
    <t>R20 - C1</t>
  </si>
  <si>
    <t>R20 - C2</t>
  </si>
  <si>
    <t>R20 - C3</t>
  </si>
  <si>
    <t>R20 - C4</t>
  </si>
  <si>
    <t>R21 - C1</t>
  </si>
  <si>
    <t>R21 - C2</t>
  </si>
  <si>
    <t>R21 - C3</t>
  </si>
  <si>
    <t>R21 - C4</t>
  </si>
  <si>
    <t>R22 - C1</t>
  </si>
  <si>
    <t>R22 - C2</t>
  </si>
  <si>
    <t>R22 - C3</t>
  </si>
  <si>
    <t>R22 - C4</t>
  </si>
  <si>
    <t>R23 - C1</t>
  </si>
  <si>
    <t>R23 - C2</t>
  </si>
  <si>
    <t>R23 - C3</t>
  </si>
  <si>
    <t>R23 - C4</t>
  </si>
  <si>
    <t>R24 - C1</t>
  </si>
  <si>
    <t>R24 - C2</t>
  </si>
  <si>
    <t>R24 - C3</t>
  </si>
  <si>
    <t>R24 - C4</t>
  </si>
  <si>
    <t>R25 - C1</t>
  </si>
  <si>
    <t>R25 - C2</t>
  </si>
  <si>
    <t>R25 - C3</t>
  </si>
  <si>
    <t>R25 - C4</t>
  </si>
  <si>
    <t>R26 - C1</t>
  </si>
  <si>
    <t>R26 - C2</t>
  </si>
  <si>
    <t>R26 - C3</t>
  </si>
  <si>
    <t>R26 - C4</t>
  </si>
  <si>
    <t>R26 - C5</t>
  </si>
  <si>
    <t>R26 - C6</t>
  </si>
  <si>
    <t>R26 - C7</t>
  </si>
  <si>
    <t>R26 - C8</t>
  </si>
  <si>
    <t>R26 - C9</t>
  </si>
  <si>
    <t>R26 - C10</t>
  </si>
  <si>
    <t>R26 - C11</t>
  </si>
  <si>
    <t>R26 - C12</t>
  </si>
  <si>
    <t>R26 - C13</t>
  </si>
  <si>
    <t>R26 - C14</t>
  </si>
  <si>
    <t>R26 - C15</t>
  </si>
  <si>
    <t>R26 - C16</t>
  </si>
  <si>
    <t>R26 - C17</t>
  </si>
  <si>
    <t>R26 - C18</t>
  </si>
  <si>
    <t>R26 - C19</t>
  </si>
  <si>
    <t>R26 - C20</t>
  </si>
  <si>
    <t>R26 - C21</t>
  </si>
  <si>
    <t>R26 - C22</t>
  </si>
  <si>
    <t>R26 - C23</t>
  </si>
  <si>
    <t>R26 - C24</t>
  </si>
  <si>
    <t>Guy</t>
  </si>
  <si>
    <t>Sylvain</t>
  </si>
  <si>
    <t>Doug</t>
  </si>
  <si>
    <t>Rod</t>
  </si>
  <si>
    <t>Sundin</t>
  </si>
  <si>
    <t>Kolzig</t>
  </si>
  <si>
    <t>Allison</t>
  </si>
  <si>
    <t>Corson</t>
  </si>
  <si>
    <t>Brashear</t>
  </si>
  <si>
    <t>Holik</t>
  </si>
  <si>
    <t>McKay</t>
  </si>
  <si>
    <t>Barnes</t>
  </si>
  <si>
    <t>Khristich</t>
  </si>
  <si>
    <t>Krupp</t>
  </si>
  <si>
    <t>McAmmond</t>
  </si>
  <si>
    <t>Rychel</t>
  </si>
  <si>
    <t>Walker</t>
  </si>
  <si>
    <t>Holzinger</t>
  </si>
  <si>
    <t>Conroy</t>
  </si>
  <si>
    <t>Pilon</t>
  </si>
  <si>
    <t>Messier</t>
  </si>
  <si>
    <t>Savage</t>
  </si>
  <si>
    <t>Werenka</t>
  </si>
  <si>
    <t>Guerin</t>
  </si>
  <si>
    <t>Tucker</t>
  </si>
  <si>
    <t>Samsonov</t>
  </si>
  <si>
    <t>Dafoe</t>
  </si>
  <si>
    <t>Kidd</t>
  </si>
  <si>
    <t>McGillis</t>
  </si>
  <si>
    <t>Oliwa</t>
  </si>
  <si>
    <t>Theodore</t>
  </si>
  <si>
    <t>Artus</t>
  </si>
  <si>
    <t>Georges</t>
  </si>
  <si>
    <t>Vincent</t>
  </si>
  <si>
    <t>AD-D</t>
  </si>
  <si>
    <t xml:space="preserve">AG </t>
  </si>
  <si>
    <t>D-AG-AD</t>
  </si>
  <si>
    <t>Ed</t>
  </si>
  <si>
    <t>Jody</t>
  </si>
  <si>
    <t>PJ</t>
  </si>
  <si>
    <t>Mattias</t>
  </si>
  <si>
    <t>Karel</t>
  </si>
  <si>
    <t>Darcy</t>
  </si>
  <si>
    <t>Joey</t>
  </si>
  <si>
    <t>Marty</t>
  </si>
  <si>
    <t>Aleksey</t>
  </si>
  <si>
    <t>Stephen</t>
  </si>
  <si>
    <t>Adrian</t>
  </si>
  <si>
    <t>Dick</t>
  </si>
  <si>
    <t>Jan</t>
  </si>
  <si>
    <t>Visnosky</t>
  </si>
  <si>
    <t>Rostislav</t>
  </si>
  <si>
    <t>Shane</t>
  </si>
  <si>
    <t>Jean-Pierre</t>
  </si>
  <si>
    <t>Serge</t>
  </si>
  <si>
    <t>Bill</t>
  </si>
  <si>
    <t>Sandy</t>
  </si>
  <si>
    <t>McCarthy</t>
  </si>
  <si>
    <t>Roberto</t>
  </si>
  <si>
    <t>Greg</t>
  </si>
  <si>
    <t>Ossi</t>
  </si>
  <si>
    <t>Zdeno</t>
  </si>
  <si>
    <t>Dany</t>
  </si>
  <si>
    <t>Saku</t>
  </si>
  <si>
    <t>Tverdovsky</t>
  </si>
  <si>
    <t>Oleg</t>
  </si>
  <si>
    <t>Tkachuk</t>
  </si>
  <si>
    <t>Niinimaa</t>
  </si>
  <si>
    <t>Janne</t>
  </si>
  <si>
    <t>Smyth</t>
  </si>
  <si>
    <t>Iginla</t>
  </si>
  <si>
    <t>Jarome</t>
  </si>
  <si>
    <t>Laus</t>
  </si>
  <si>
    <t>Friesen</t>
  </si>
  <si>
    <t>Odjick</t>
  </si>
  <si>
    <t>Gino</t>
  </si>
  <si>
    <t>Dvorak</t>
  </si>
  <si>
    <t>Radek</t>
  </si>
  <si>
    <t>Darryl</t>
  </si>
  <si>
    <t>Modano</t>
  </si>
  <si>
    <t>Rob</t>
  </si>
  <si>
    <t>Quint</t>
  </si>
  <si>
    <t>Deron</t>
  </si>
  <si>
    <t>Grimson</t>
  </si>
  <si>
    <t>Stu</t>
  </si>
  <si>
    <t>Grier</t>
  </si>
  <si>
    <t>Shanahan</t>
  </si>
  <si>
    <t>Boughner</t>
  </si>
  <si>
    <t>Bob</t>
  </si>
  <si>
    <t>McCabe</t>
  </si>
  <si>
    <t>Ciconne</t>
  </si>
  <si>
    <t>Enrico</t>
  </si>
  <si>
    <t>Hackett</t>
  </si>
  <si>
    <t>Gustafsson</t>
  </si>
  <si>
    <t>Per</t>
  </si>
  <si>
    <t>Jim</t>
  </si>
  <si>
    <t>Belanger</t>
  </si>
  <si>
    <t>Grosek</t>
  </si>
  <si>
    <t>Geoff</t>
  </si>
  <si>
    <t>Sanderson</t>
  </si>
  <si>
    <t>Berezin</t>
  </si>
  <si>
    <t>Carins</t>
  </si>
  <si>
    <t>Anson</t>
  </si>
  <si>
    <t>Stumpel</t>
  </si>
  <si>
    <t>Jozef</t>
  </si>
  <si>
    <t>Roloson</t>
  </si>
  <si>
    <t>Dwayne</t>
  </si>
  <si>
    <t>Zubrus</t>
  </si>
  <si>
    <t>Dainius</t>
  </si>
  <si>
    <t>Pronger</t>
  </si>
  <si>
    <t>Olaf</t>
  </si>
  <si>
    <t>Shayne</t>
  </si>
  <si>
    <t>Donald</t>
  </si>
  <si>
    <t>Niedermayer</t>
  </si>
  <si>
    <t>Lubos</t>
  </si>
  <si>
    <t>Bure</t>
  </si>
  <si>
    <t>Jochen</t>
  </si>
  <si>
    <t>Tony</t>
  </si>
  <si>
    <t>Jere</t>
  </si>
  <si>
    <t>Denny</t>
  </si>
  <si>
    <t>Shields</t>
  </si>
  <si>
    <t>Frantisek</t>
  </si>
  <si>
    <t>Jonsson</t>
  </si>
  <si>
    <t>Kenny</t>
  </si>
  <si>
    <t>Owen</t>
  </si>
  <si>
    <t>Patrik</t>
  </si>
  <si>
    <t>Theoren</t>
  </si>
  <si>
    <t>Miroslav</t>
  </si>
  <si>
    <t>Fredrik</t>
  </si>
  <si>
    <t>Hejduk</t>
  </si>
  <si>
    <t>Curtis</t>
  </si>
  <si>
    <t>Côté</t>
  </si>
  <si>
    <t>Sergey</t>
  </si>
  <si>
    <t>Aaron</t>
  </si>
  <si>
    <t>Daniil</t>
  </si>
  <si>
    <t>Damian</t>
  </si>
  <si>
    <t>Randy</t>
  </si>
  <si>
    <t>Uwe</t>
  </si>
  <si>
    <t>Dean</t>
  </si>
  <si>
    <t>Byron</t>
  </si>
  <si>
    <t>Jose</t>
  </si>
  <si>
    <t>Krysztof</t>
  </si>
  <si>
    <t>Warren</t>
  </si>
  <si>
    <t>Zigmund</t>
  </si>
  <si>
    <t>Hatcher</t>
  </si>
  <si>
    <t>Pat</t>
  </si>
  <si>
    <t>Sandis</t>
  </si>
  <si>
    <t>Jocelyn</t>
  </si>
  <si>
    <t>Tie</t>
  </si>
  <si>
    <t>Nikolishin</t>
  </si>
  <si>
    <t>HAR</t>
  </si>
  <si>
    <t>Vlacheslav</t>
  </si>
  <si>
    <t>Mickael</t>
  </si>
  <si>
    <t>Kamensky</t>
  </si>
  <si>
    <t>Matthew</t>
  </si>
  <si>
    <t>Dimitri</t>
  </si>
  <si>
    <t>Mironov</t>
  </si>
  <si>
    <t>Gary</t>
  </si>
  <si>
    <t>Norm</t>
  </si>
  <si>
    <t>Russ</t>
  </si>
  <si>
    <t>Courtnall</t>
  </si>
  <si>
    <t>Daniels</t>
  </si>
  <si>
    <t>May</t>
  </si>
  <si>
    <t>Matthieu</t>
  </si>
  <si>
    <t>Jeremy</t>
  </si>
  <si>
    <t>Kamenski</t>
  </si>
  <si>
    <t>Bret</t>
  </si>
  <si>
    <t>Coté</t>
  </si>
  <si>
    <t>German</t>
  </si>
  <si>
    <t>Turner</t>
  </si>
  <si>
    <t>Karpovtsev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</si>
</sst>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\ &quot;$&quot;"/>
    <numFmt numFmtId="166" formatCode="#,##0&quot; $&quot;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trike/>
      <sz val="10"/>
      <name val="Arial"/>
      <family val="2"/>
    </font>
    <font>
      <b/>
      <sz val="1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21"/>
      </patternFill>
    </fill>
    <fill>
      <patternFill patternType="solid">
        <fgColor rgb="FF00B050"/>
        <bgColor indexed="52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50"/>
      </patternFill>
    </fill>
    <fill>
      <patternFill patternType="solid">
        <fgColor theme="6" tint="0.5999938962981048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35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 applyAlignment="1">
      <alignment horizontal="left"/>
    </xf>
    <xf numFmtId="0" fontId="0" fillId="6" borderId="0" xfId="0" applyFill="1"/>
    <xf numFmtId="0" fontId="3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6" borderId="7" xfId="0" applyFill="1" applyBorder="1"/>
    <xf numFmtId="0" fontId="0" fillId="6" borderId="0" xfId="0" applyFill="1" applyBorder="1"/>
    <xf numFmtId="0" fontId="0" fillId="6" borderId="8" xfId="0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0" fillId="7" borderId="9" xfId="0" applyFont="1" applyFill="1" applyBorder="1"/>
    <xf numFmtId="2" fontId="0" fillId="7" borderId="10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0" fontId="3" fillId="6" borderId="7" xfId="0" applyFont="1" applyFill="1" applyBorder="1"/>
    <xf numFmtId="0" fontId="0" fillId="6" borderId="12" xfId="0" applyFill="1" applyBorder="1"/>
    <xf numFmtId="0" fontId="0" fillId="6" borderId="13" xfId="0" applyFont="1" applyFill="1" applyBorder="1"/>
    <xf numFmtId="2" fontId="0" fillId="6" borderId="14" xfId="0" applyNumberForma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0" fontId="0" fillId="8" borderId="0" xfId="0" applyFill="1"/>
    <xf numFmtId="0" fontId="0" fillId="8" borderId="7" xfId="0" applyFill="1" applyBorder="1"/>
    <xf numFmtId="2" fontId="0" fillId="8" borderId="0" xfId="0" applyNumberFormat="1" applyFill="1" applyBorder="1" applyAlignment="1">
      <alignment horizontal="center"/>
    </xf>
    <xf numFmtId="2" fontId="0" fillId="8" borderId="12" xfId="0" applyNumberForma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7" xfId="0" applyFont="1" applyFill="1" applyBorder="1" applyAlignment="1">
      <alignment horizontal="left"/>
    </xf>
    <xf numFmtId="0" fontId="0" fillId="6" borderId="12" xfId="0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6" borderId="13" xfId="0" applyFont="1" applyFill="1" applyBorder="1" applyAlignment="1">
      <alignment horizontal="left"/>
    </xf>
    <xf numFmtId="0" fontId="0" fillId="8" borderId="7" xfId="0" applyFill="1" applyBorder="1" applyAlignment="1">
      <alignment horizontal="left"/>
    </xf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4" fillId="6" borderId="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0" fillId="6" borderId="19" xfId="0" applyFill="1" applyBorder="1"/>
    <xf numFmtId="0" fontId="0" fillId="8" borderId="17" xfId="0" applyFill="1" applyBorder="1" applyAlignment="1">
      <alignment horizontal="left"/>
    </xf>
    <xf numFmtId="0" fontId="0" fillId="8" borderId="16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9" borderId="21" xfId="0" applyNumberFormat="1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2" fontId="0" fillId="11" borderId="22" xfId="0" applyNumberFormat="1" applyFill="1" applyBorder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164" fontId="0" fillId="11" borderId="20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0" borderId="20" xfId="0" applyBorder="1"/>
    <xf numFmtId="0" fontId="6" fillId="12" borderId="2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6" fillId="14" borderId="20" xfId="0" applyFont="1" applyFill="1" applyBorder="1" applyAlignment="1">
      <alignment horizontal="center"/>
    </xf>
    <xf numFmtId="0" fontId="6" fillId="10" borderId="20" xfId="0" applyFont="1" applyFill="1" applyBorder="1"/>
    <xf numFmtId="0" fontId="6" fillId="10" borderId="2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2" fontId="0" fillId="6" borderId="22" xfId="0" applyNumberFormat="1" applyFill="1" applyBorder="1" applyAlignment="1">
      <alignment horizontal="center"/>
    </xf>
    <xf numFmtId="2" fontId="7" fillId="16" borderId="0" xfId="0" applyNumberFormat="1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1" fillId="17" borderId="45" xfId="0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2" fontId="0" fillId="6" borderId="48" xfId="0" applyNumberFormat="1" applyFill="1" applyBorder="1" applyAlignment="1">
      <alignment horizontal="center"/>
    </xf>
    <xf numFmtId="2" fontId="0" fillId="6" borderId="43" xfId="0" applyNumberForma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18" borderId="50" xfId="1" applyFont="1" applyFill="1" applyBorder="1" applyAlignment="1">
      <alignment horizontal="center"/>
    </xf>
    <xf numFmtId="0" fontId="0" fillId="18" borderId="26" xfId="1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8" borderId="35" xfId="1" applyFont="1" applyFill="1" applyBorder="1" applyAlignment="1">
      <alignment horizontal="center"/>
    </xf>
    <xf numFmtId="0" fontId="0" fillId="18" borderId="31" xfId="1" applyFont="1" applyFill="1" applyBorder="1" applyAlignment="1">
      <alignment horizontal="center"/>
    </xf>
    <xf numFmtId="0" fontId="0" fillId="18" borderId="0" xfId="1" applyFont="1" applyFill="1" applyBorder="1" applyAlignment="1">
      <alignment horizontal="center"/>
    </xf>
    <xf numFmtId="0" fontId="0" fillId="18" borderId="0" xfId="1" applyFont="1" applyFill="1" applyBorder="1" applyAlignment="1">
      <alignment horizontal="left"/>
    </xf>
    <xf numFmtId="0" fontId="0" fillId="18" borderId="27" xfId="1" applyFont="1" applyFill="1" applyBorder="1" applyAlignment="1">
      <alignment horizontal="center"/>
    </xf>
    <xf numFmtId="0" fontId="0" fillId="18" borderId="0" xfId="1" applyFont="1" applyFill="1" applyBorder="1"/>
    <xf numFmtId="0" fontId="0" fillId="18" borderId="14" xfId="1" applyFont="1" applyFill="1" applyBorder="1"/>
    <xf numFmtId="0" fontId="0" fillId="18" borderId="55" xfId="1" applyFont="1" applyFill="1" applyBorder="1" applyAlignment="1">
      <alignment horizontal="center"/>
    </xf>
    <xf numFmtId="0" fontId="0" fillId="18" borderId="14" xfId="1" applyFont="1" applyFill="1" applyBorder="1" applyAlignment="1">
      <alignment horizontal="center"/>
    </xf>
    <xf numFmtId="0" fontId="8" fillId="18" borderId="14" xfId="1" applyFill="1" applyBorder="1"/>
    <xf numFmtId="0" fontId="0" fillId="19" borderId="32" xfId="0" applyFill="1" applyBorder="1" applyAlignment="1">
      <alignment horizontal="center"/>
    </xf>
    <xf numFmtId="0" fontId="0" fillId="19" borderId="33" xfId="0" applyFill="1" applyBorder="1" applyAlignment="1">
      <alignment horizontal="center"/>
    </xf>
    <xf numFmtId="0" fontId="0" fillId="19" borderId="28" xfId="0" applyFill="1" applyBorder="1" applyAlignment="1">
      <alignment horizontal="center"/>
    </xf>
    <xf numFmtId="165" fontId="0" fillId="18" borderId="58" xfId="1" applyNumberFormat="1" applyFont="1" applyFill="1" applyBorder="1" applyAlignment="1">
      <alignment horizontal="right"/>
    </xf>
    <xf numFmtId="0" fontId="0" fillId="18" borderId="54" xfId="1" applyFont="1" applyFill="1" applyBorder="1" applyAlignment="1">
      <alignment horizontal="left"/>
    </xf>
    <xf numFmtId="165" fontId="0" fillId="18" borderId="60" xfId="1" applyNumberFormat="1" applyFont="1" applyFill="1" applyBorder="1" applyAlignment="1">
      <alignment horizontal="right"/>
    </xf>
    <xf numFmtId="0" fontId="0" fillId="18" borderId="54" xfId="1" applyFont="1" applyFill="1" applyBorder="1"/>
    <xf numFmtId="0" fontId="0" fillId="18" borderId="56" xfId="1" applyFont="1" applyFill="1" applyBorder="1"/>
    <xf numFmtId="165" fontId="0" fillId="18" borderId="61" xfId="1" applyNumberFormat="1" applyFont="1" applyFill="1" applyBorder="1" applyAlignment="1">
      <alignment horizontal="right"/>
    </xf>
    <xf numFmtId="0" fontId="0" fillId="18" borderId="52" xfId="1" applyFont="1" applyFill="1" applyBorder="1"/>
    <xf numFmtId="0" fontId="8" fillId="18" borderId="35" xfId="1" applyFill="1" applyBorder="1"/>
    <xf numFmtId="165" fontId="0" fillId="18" borderId="59" xfId="1" applyNumberFormat="1" applyFont="1" applyFill="1" applyBorder="1" applyAlignment="1">
      <alignment horizontal="right"/>
    </xf>
    <xf numFmtId="0" fontId="5" fillId="0" borderId="0" xfId="0" applyFont="1"/>
    <xf numFmtId="0" fontId="0" fillId="18" borderId="34" xfId="1" applyFont="1" applyFill="1" applyBorder="1" applyAlignment="1">
      <alignment horizontal="left"/>
    </xf>
    <xf numFmtId="0" fontId="0" fillId="18" borderId="64" xfId="1" applyFont="1" applyFill="1" applyBorder="1" applyAlignment="1">
      <alignment horizontal="left"/>
    </xf>
    <xf numFmtId="0" fontId="0" fillId="18" borderId="33" xfId="1" applyFont="1" applyFill="1" applyBorder="1" applyAlignment="1">
      <alignment horizontal="left"/>
    </xf>
    <xf numFmtId="0" fontId="0" fillId="18" borderId="57" xfId="1" applyFont="1" applyFill="1" applyBorder="1" applyAlignment="1">
      <alignment horizontal="left"/>
    </xf>
    <xf numFmtId="0" fontId="0" fillId="18" borderId="65" xfId="1" applyFont="1" applyFill="1" applyBorder="1" applyAlignment="1">
      <alignment horizontal="left"/>
    </xf>
    <xf numFmtId="0" fontId="0" fillId="18" borderId="66" xfId="1" applyFont="1" applyFill="1" applyBorder="1" applyAlignment="1">
      <alignment horizontal="left"/>
    </xf>
    <xf numFmtId="0" fontId="0" fillId="20" borderId="49" xfId="1" applyFont="1" applyFill="1" applyBorder="1" applyAlignment="1">
      <alignment horizontal="center"/>
    </xf>
    <xf numFmtId="0" fontId="0" fillId="20" borderId="50" xfId="1" applyFont="1" applyFill="1" applyBorder="1" applyAlignment="1">
      <alignment horizontal="center"/>
    </xf>
    <xf numFmtId="0" fontId="0" fillId="20" borderId="26" xfId="1" applyFont="1" applyFill="1" applyBorder="1" applyAlignment="1">
      <alignment horizontal="center"/>
    </xf>
    <xf numFmtId="165" fontId="0" fillId="20" borderId="58" xfId="1" applyNumberFormat="1" applyFont="1" applyFill="1" applyBorder="1" applyAlignment="1">
      <alignment horizontal="right"/>
    </xf>
    <xf numFmtId="0" fontId="0" fillId="20" borderId="52" xfId="1" applyFont="1" applyFill="1" applyBorder="1" applyAlignment="1">
      <alignment horizontal="center"/>
    </xf>
    <xf numFmtId="0" fontId="0" fillId="20" borderId="35" xfId="1" applyFont="1" applyFill="1" applyBorder="1" applyAlignment="1">
      <alignment horizontal="center"/>
    </xf>
    <xf numFmtId="0" fontId="0" fillId="20" borderId="34" xfId="1" applyFont="1" applyFill="1" applyBorder="1" applyAlignment="1">
      <alignment horizontal="left"/>
    </xf>
    <xf numFmtId="0" fontId="0" fillId="20" borderId="64" xfId="1" applyFont="1" applyFill="1" applyBorder="1" applyAlignment="1">
      <alignment horizontal="left"/>
    </xf>
    <xf numFmtId="0" fontId="0" fillId="20" borderId="31" xfId="1" applyFont="1" applyFill="1" applyBorder="1" applyAlignment="1">
      <alignment horizontal="center"/>
    </xf>
    <xf numFmtId="165" fontId="0" fillId="20" borderId="59" xfId="1" applyNumberFormat="1" applyFont="1" applyFill="1" applyBorder="1" applyAlignment="1">
      <alignment horizontal="center"/>
    </xf>
    <xf numFmtId="0" fontId="0" fillId="18" borderId="2" xfId="1" applyFont="1" applyFill="1" applyBorder="1" applyAlignment="1">
      <alignment horizontal="center"/>
    </xf>
    <xf numFmtId="0" fontId="0" fillId="18" borderId="2" xfId="1" applyFont="1" applyFill="1" applyBorder="1" applyAlignment="1">
      <alignment horizontal="left"/>
    </xf>
    <xf numFmtId="0" fontId="0" fillId="18" borderId="67" xfId="1" applyFont="1" applyFill="1" applyBorder="1" applyAlignment="1">
      <alignment horizontal="center"/>
    </xf>
    <xf numFmtId="0" fontId="8" fillId="18" borderId="27" xfId="1" applyFill="1" applyBorder="1" applyAlignment="1">
      <alignment horizontal="center"/>
    </xf>
    <xf numFmtId="0" fontId="8" fillId="18" borderId="0" xfId="1" applyFill="1" applyBorder="1" applyAlignment="1">
      <alignment horizontal="center"/>
    </xf>
    <xf numFmtId="0" fontId="8" fillId="18" borderId="55" xfId="1" applyFill="1" applyBorder="1" applyAlignment="1">
      <alignment horizontal="center"/>
    </xf>
    <xf numFmtId="0" fontId="8" fillId="18" borderId="14" xfId="1" applyFill="1" applyBorder="1" applyAlignment="1">
      <alignment horizontal="center"/>
    </xf>
    <xf numFmtId="0" fontId="0" fillId="18" borderId="49" xfId="1" applyFont="1" applyFill="1" applyBorder="1" applyAlignment="1">
      <alignment horizontal="left"/>
    </xf>
    <xf numFmtId="0" fontId="0" fillId="18" borderId="50" xfId="1" applyFont="1" applyFill="1" applyBorder="1" applyAlignment="1">
      <alignment horizontal="left"/>
    </xf>
    <xf numFmtId="165" fontId="0" fillId="18" borderId="68" xfId="1" applyNumberFormat="1" applyFont="1" applyFill="1" applyBorder="1" applyAlignment="1">
      <alignment horizontal="right"/>
    </xf>
    <xf numFmtId="0" fontId="8" fillId="18" borderId="31" xfId="1" applyFill="1" applyBorder="1" applyAlignment="1">
      <alignment horizontal="center"/>
    </xf>
    <xf numFmtId="0" fontId="8" fillId="18" borderId="35" xfId="1" applyFill="1" applyBorder="1" applyAlignment="1">
      <alignment horizontal="center"/>
    </xf>
    <xf numFmtId="0" fontId="0" fillId="18" borderId="62" xfId="1" applyFont="1" applyFill="1" applyBorder="1" applyAlignment="1">
      <alignment horizontal="left"/>
    </xf>
    <xf numFmtId="0" fontId="0" fillId="18" borderId="63" xfId="1" applyFont="1" applyFill="1" applyBorder="1" applyAlignment="1">
      <alignment horizontal="left"/>
    </xf>
    <xf numFmtId="0" fontId="0" fillId="18" borderId="69" xfId="1" applyFont="1" applyFill="1" applyBorder="1" applyAlignment="1">
      <alignment horizontal="left"/>
    </xf>
    <xf numFmtId="0" fontId="0" fillId="18" borderId="70" xfId="1" applyFont="1" applyFill="1" applyBorder="1" applyAlignment="1">
      <alignment horizontal="left"/>
    </xf>
    <xf numFmtId="0" fontId="8" fillId="18" borderId="33" xfId="1" applyFill="1" applyBorder="1" applyAlignment="1">
      <alignment horizontal="left"/>
    </xf>
    <xf numFmtId="0" fontId="8" fillId="18" borderId="57" xfId="1" applyFill="1" applyBorder="1" applyAlignment="1">
      <alignment horizontal="left"/>
    </xf>
    <xf numFmtId="0" fontId="8" fillId="18" borderId="65" xfId="1" applyFill="1" applyBorder="1" applyAlignment="1">
      <alignment horizontal="left"/>
    </xf>
    <xf numFmtId="0" fontId="8" fillId="18" borderId="66" xfId="1" applyFill="1" applyBorder="1" applyAlignment="1">
      <alignment horizontal="left"/>
    </xf>
    <xf numFmtId="0" fontId="8" fillId="18" borderId="34" xfId="1" applyFill="1" applyBorder="1" applyAlignment="1">
      <alignment horizontal="left"/>
    </xf>
    <xf numFmtId="0" fontId="8" fillId="18" borderId="64" xfId="1" applyFill="1" applyBorder="1" applyAlignment="1">
      <alignment horizontal="left"/>
    </xf>
    <xf numFmtId="0" fontId="0" fillId="18" borderId="7" xfId="1" applyFont="1" applyFill="1" applyBorder="1" applyAlignment="1">
      <alignment horizontal="left"/>
    </xf>
    <xf numFmtId="0" fontId="0" fillId="18" borderId="7" xfId="1" applyFont="1" applyFill="1" applyBorder="1"/>
    <xf numFmtId="0" fontId="0" fillId="18" borderId="13" xfId="1" applyFont="1" applyFill="1" applyBorder="1"/>
    <xf numFmtId="0" fontId="0" fillId="18" borderId="1" xfId="1" applyFont="1" applyFill="1" applyBorder="1" applyAlignment="1">
      <alignment horizontal="left"/>
    </xf>
    <xf numFmtId="0" fontId="0" fillId="6" borderId="33" xfId="0" applyFill="1" applyBorder="1" applyAlignment="1">
      <alignment wrapText="1"/>
    </xf>
    <xf numFmtId="0" fontId="0" fillId="18" borderId="1" xfId="1" applyFont="1" applyFill="1" applyBorder="1"/>
    <xf numFmtId="0" fontId="8" fillId="18" borderId="13" xfId="1" applyFill="1" applyBorder="1"/>
    <xf numFmtId="166" fontId="0" fillId="20" borderId="58" xfId="1" applyNumberFormat="1" applyFont="1" applyFill="1" applyBorder="1"/>
    <xf numFmtId="166" fontId="0" fillId="20" borderId="59" xfId="1" applyNumberFormat="1" applyFont="1" applyFill="1" applyBorder="1" applyAlignment="1">
      <alignment horizontal="center"/>
    </xf>
    <xf numFmtId="0" fontId="0" fillId="20" borderId="35" xfId="1" applyFont="1" applyFill="1" applyBorder="1" applyAlignment="1">
      <alignment horizontal="left"/>
    </xf>
    <xf numFmtId="0" fontId="0" fillId="18" borderId="2" xfId="1" applyFont="1" applyFill="1" applyBorder="1"/>
    <xf numFmtId="0" fontId="0" fillId="6" borderId="0" xfId="0" applyFill="1" applyBorder="1" applyAlignment="1">
      <alignment wrapText="1"/>
    </xf>
    <xf numFmtId="0" fontId="0" fillId="19" borderId="9" xfId="0" applyFill="1" applyBorder="1" applyAlignment="1">
      <alignment horizontal="center"/>
    </xf>
    <xf numFmtId="0" fontId="0" fillId="18" borderId="10" xfId="1" applyFont="1" applyFill="1" applyBorder="1"/>
    <xf numFmtId="0" fontId="0" fillId="18" borderId="71" xfId="1" applyFont="1" applyFill="1" applyBorder="1"/>
    <xf numFmtId="0" fontId="0" fillId="18" borderId="20" xfId="1" applyFont="1" applyFill="1" applyBorder="1" applyAlignment="1">
      <alignment horizontal="center"/>
    </xf>
    <xf numFmtId="0" fontId="0" fillId="18" borderId="10" xfId="1" applyFont="1" applyFill="1" applyBorder="1" applyAlignment="1">
      <alignment horizontal="center"/>
    </xf>
    <xf numFmtId="0" fontId="0" fillId="18" borderId="51" xfId="1" applyFont="1" applyFill="1" applyBorder="1" applyAlignment="1">
      <alignment horizontal="left"/>
    </xf>
    <xf numFmtId="166" fontId="0" fillId="18" borderId="58" xfId="1" applyNumberFormat="1" applyFont="1" applyFill="1" applyBorder="1" applyAlignment="1">
      <alignment horizontal="right"/>
    </xf>
    <xf numFmtId="166" fontId="0" fillId="18" borderId="60" xfId="1" applyNumberFormat="1" applyFont="1" applyFill="1" applyBorder="1" applyAlignment="1">
      <alignment horizontal="right"/>
    </xf>
    <xf numFmtId="166" fontId="0" fillId="18" borderId="61" xfId="1" applyNumberFormat="1" applyFont="1" applyFill="1" applyBorder="1" applyAlignment="1">
      <alignment horizontal="right"/>
    </xf>
    <xf numFmtId="166" fontId="0" fillId="18" borderId="68" xfId="1" applyNumberFormat="1" applyFont="1" applyFill="1" applyBorder="1" applyAlignment="1">
      <alignment horizontal="right"/>
    </xf>
    <xf numFmtId="0" fontId="0" fillId="18" borderId="72" xfId="1" applyFont="1" applyFill="1" applyBorder="1"/>
    <xf numFmtId="166" fontId="0" fillId="18" borderId="73" xfId="1" applyNumberFormat="1" applyFont="1" applyFill="1" applyBorder="1" applyAlignment="1">
      <alignment horizontal="right"/>
    </xf>
    <xf numFmtId="0" fontId="0" fillId="18" borderId="74" xfId="1" applyFont="1" applyFill="1" applyBorder="1"/>
    <xf numFmtId="0" fontId="0" fillId="18" borderId="24" xfId="1" applyFont="1" applyFill="1" applyBorder="1"/>
    <xf numFmtId="0" fontId="0" fillId="18" borderId="75" xfId="1" applyFont="1" applyFill="1" applyBorder="1"/>
    <xf numFmtId="0" fontId="0" fillId="18" borderId="21" xfId="1" applyFont="1" applyFill="1" applyBorder="1" applyAlignment="1">
      <alignment horizontal="center"/>
    </xf>
    <xf numFmtId="0" fontId="0" fillId="18" borderId="24" xfId="1" applyFont="1" applyFill="1" applyBorder="1" applyAlignment="1">
      <alignment horizontal="center"/>
    </xf>
    <xf numFmtId="166" fontId="0" fillId="18" borderId="76" xfId="1" applyNumberFormat="1" applyFont="1" applyFill="1" applyBorder="1" applyAlignment="1">
      <alignment horizontal="right"/>
    </xf>
    <xf numFmtId="0" fontId="8" fillId="18" borderId="7" xfId="1" applyFill="1" applyBorder="1"/>
    <xf numFmtId="0" fontId="8" fillId="18" borderId="0" xfId="1" applyFill="1" applyBorder="1"/>
    <xf numFmtId="0" fontId="0" fillId="18" borderId="77" xfId="1" applyFont="1" applyFill="1" applyBorder="1" applyAlignment="1">
      <alignment horizontal="left"/>
    </xf>
    <xf numFmtId="0" fontId="8" fillId="18" borderId="53" xfId="1" applyFill="1" applyBorder="1"/>
    <xf numFmtId="166" fontId="0" fillId="18" borderId="59" xfId="1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horizontal="center"/>
    </xf>
    <xf numFmtId="0" fontId="0" fillId="6" borderId="79" xfId="0" applyFont="1" applyFill="1" applyBorder="1" applyAlignment="1">
      <alignment horizontal="center"/>
    </xf>
    <xf numFmtId="0" fontId="0" fillId="6" borderId="78" xfId="0" applyFill="1" applyBorder="1" applyAlignment="1">
      <alignment horizontal="left"/>
    </xf>
    <xf numFmtId="0" fontId="0" fillId="6" borderId="78" xfId="0" applyFill="1" applyBorder="1" applyAlignment="1">
      <alignment horizontal="center"/>
    </xf>
    <xf numFmtId="0" fontId="0" fillId="6" borderId="80" xfId="0" applyFill="1" applyBorder="1"/>
    <xf numFmtId="0" fontId="0" fillId="6" borderId="80" xfId="0" applyFont="1" applyFill="1" applyBorder="1" applyAlignment="1">
      <alignment horizontal="center"/>
    </xf>
    <xf numFmtId="0" fontId="0" fillId="6" borderId="81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7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6" borderId="82" xfId="0" applyFont="1" applyFill="1" applyBorder="1" applyAlignment="1">
      <alignment horizontal="left"/>
    </xf>
    <xf numFmtId="166" fontId="0" fillId="6" borderId="83" xfId="0" applyNumberFormat="1" applyFont="1" applyFill="1" applyBorder="1" applyAlignment="1">
      <alignment horizontal="right"/>
    </xf>
    <xf numFmtId="0" fontId="0" fillId="6" borderId="54" xfId="0" applyFont="1" applyFill="1" applyBorder="1"/>
    <xf numFmtId="166" fontId="0" fillId="6" borderId="60" xfId="0" applyNumberFormat="1" applyFont="1" applyFill="1" applyBorder="1" applyAlignment="1">
      <alignment horizontal="right"/>
    </xf>
    <xf numFmtId="166" fontId="0" fillId="6" borderId="60" xfId="0" applyNumberFormat="1" applyFont="1" applyFill="1" applyBorder="1"/>
    <xf numFmtId="0" fontId="0" fillId="6" borderId="84" xfId="0" applyFont="1" applyFill="1" applyBorder="1" applyAlignment="1">
      <alignment horizontal="left"/>
    </xf>
    <xf numFmtId="0" fontId="0" fillId="6" borderId="85" xfId="0" applyFont="1" applyFill="1" applyBorder="1" applyAlignment="1">
      <alignment horizontal="center"/>
    </xf>
    <xf numFmtId="0" fontId="0" fillId="6" borderId="86" xfId="0" applyFill="1" applyBorder="1" applyAlignment="1">
      <alignment horizontal="left"/>
    </xf>
    <xf numFmtId="0" fontId="0" fillId="6" borderId="87" xfId="0" applyFill="1" applyBorder="1" applyAlignment="1">
      <alignment horizontal="center"/>
    </xf>
    <xf numFmtId="0" fontId="0" fillId="6" borderId="86" xfId="0" applyFill="1" applyBorder="1" applyAlignment="1">
      <alignment horizontal="center"/>
    </xf>
    <xf numFmtId="166" fontId="0" fillId="6" borderId="88" xfId="0" applyNumberFormat="1" applyFont="1" applyFill="1" applyBorder="1" applyAlignment="1">
      <alignment horizontal="right"/>
    </xf>
    <xf numFmtId="0" fontId="0" fillId="6" borderId="54" xfId="0" applyFill="1" applyBorder="1"/>
    <xf numFmtId="0" fontId="0" fillId="6" borderId="54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0" fillId="6" borderId="89" xfId="0" applyFont="1" applyFill="1" applyBorder="1" applyAlignment="1">
      <alignment horizontal="left"/>
    </xf>
    <xf numFmtId="0" fontId="0" fillId="6" borderId="90" xfId="0" applyFont="1" applyFill="1" applyBorder="1" applyAlignment="1">
      <alignment horizontal="center"/>
    </xf>
    <xf numFmtId="0" fontId="0" fillId="6" borderId="91" xfId="0" applyFill="1" applyBorder="1" applyAlignment="1">
      <alignment horizontal="left"/>
    </xf>
    <xf numFmtId="0" fontId="0" fillId="6" borderId="36" xfId="0" applyFill="1" applyBorder="1" applyAlignment="1">
      <alignment horizontal="center"/>
    </xf>
    <xf numFmtId="0" fontId="0" fillId="6" borderId="91" xfId="0" applyFill="1" applyBorder="1" applyAlignment="1">
      <alignment horizontal="center"/>
    </xf>
    <xf numFmtId="0" fontId="0" fillId="6" borderId="92" xfId="0" applyFill="1" applyBorder="1"/>
    <xf numFmtId="0" fontId="0" fillId="6" borderId="93" xfId="0" applyFill="1" applyBorder="1"/>
    <xf numFmtId="0" fontId="0" fillId="6" borderId="29" xfId="0" applyFill="1" applyBorder="1" applyAlignment="1">
      <alignment horizontal="center"/>
    </xf>
    <xf numFmtId="0" fontId="0" fillId="6" borderId="29" xfId="0" applyFont="1" applyFill="1" applyBorder="1" applyAlignment="1">
      <alignment horizontal="center"/>
    </xf>
    <xf numFmtId="0" fontId="0" fillId="6" borderId="29" xfId="0" applyFill="1" applyBorder="1"/>
    <xf numFmtId="0" fontId="0" fillId="6" borderId="22" xfId="0" applyFill="1" applyBorder="1" applyAlignment="1">
      <alignment horizontal="center"/>
    </xf>
    <xf numFmtId="166" fontId="0" fillId="6" borderId="94" xfId="0" applyNumberFormat="1" applyFont="1" applyFill="1" applyBorder="1" applyAlignment="1">
      <alignment horizontal="right"/>
    </xf>
    <xf numFmtId="166" fontId="0" fillId="6" borderId="95" xfId="0" applyNumberFormat="1" applyFont="1" applyFill="1" applyBorder="1" applyAlignment="1">
      <alignment horizontal="right"/>
    </xf>
    <xf numFmtId="0" fontId="8" fillId="21" borderId="0" xfId="2" applyFont="1" applyFill="1" applyBorder="1" applyAlignment="1">
      <alignment horizontal="center"/>
    </xf>
    <xf numFmtId="0" fontId="8" fillId="21" borderId="33" xfId="2" applyFont="1" applyFill="1" applyBorder="1" applyAlignment="1">
      <alignment horizontal="center"/>
    </xf>
    <xf numFmtId="0" fontId="8" fillId="21" borderId="0" xfId="2" applyFont="1" applyFill="1" applyBorder="1"/>
    <xf numFmtId="0" fontId="8" fillId="21" borderId="35" xfId="2" applyFont="1" applyFill="1" applyBorder="1" applyAlignment="1">
      <alignment horizontal="center"/>
    </xf>
    <xf numFmtId="0" fontId="8" fillId="21" borderId="32" xfId="2" applyFont="1" applyFill="1" applyBorder="1" applyAlignment="1">
      <alignment horizontal="center"/>
    </xf>
    <xf numFmtId="0" fontId="8" fillId="21" borderId="33" xfId="2" applyFont="1" applyFill="1" applyBorder="1"/>
    <xf numFmtId="0" fontId="8" fillId="21" borderId="57" xfId="2" applyFont="1" applyFill="1" applyBorder="1"/>
    <xf numFmtId="0" fontId="8" fillId="21" borderId="28" xfId="2" applyFont="1" applyFill="1" applyBorder="1" applyAlignment="1">
      <alignment horizontal="center"/>
    </xf>
    <xf numFmtId="0" fontId="8" fillId="21" borderId="30" xfId="2" applyFont="1" applyFill="1" applyBorder="1"/>
    <xf numFmtId="0" fontId="8" fillId="21" borderId="29" xfId="2" applyFont="1" applyFill="1" applyBorder="1"/>
    <xf numFmtId="0" fontId="8" fillId="21" borderId="29" xfId="2" applyFont="1" applyFill="1" applyBorder="1" applyAlignment="1">
      <alignment horizontal="center"/>
    </xf>
    <xf numFmtId="0" fontId="9" fillId="21" borderId="0" xfId="2" applyFont="1" applyFill="1" applyBorder="1"/>
    <xf numFmtId="0" fontId="9" fillId="21" borderId="0" xfId="2" applyFont="1" applyFill="1" applyBorder="1" applyAlignment="1">
      <alignment horizontal="center"/>
    </xf>
    <xf numFmtId="0" fontId="8" fillId="21" borderId="0" xfId="2" applyFont="1" applyFill="1" applyBorder="1" applyAlignment="1">
      <alignment horizontal="left"/>
    </xf>
    <xf numFmtId="0" fontId="8" fillId="21" borderId="54" xfId="2" applyFont="1" applyFill="1" applyBorder="1"/>
    <xf numFmtId="165" fontId="8" fillId="21" borderId="60" xfId="2" applyNumberFormat="1" applyFont="1" applyFill="1" applyBorder="1"/>
    <xf numFmtId="0" fontId="8" fillId="21" borderId="92" xfId="2" applyFont="1" applyFill="1" applyBorder="1"/>
    <xf numFmtId="165" fontId="8" fillId="21" borderId="95" xfId="2" applyNumberFormat="1" applyFont="1" applyFill="1" applyBorder="1"/>
    <xf numFmtId="165" fontId="9" fillId="21" borderId="60" xfId="2" applyNumberFormat="1" applyFont="1" applyFill="1" applyBorder="1"/>
    <xf numFmtId="0" fontId="8" fillId="21" borderId="52" xfId="2" applyFont="1" applyFill="1" applyBorder="1"/>
    <xf numFmtId="0" fontId="8" fillId="21" borderId="64" xfId="2" applyFont="1" applyFill="1" applyBorder="1"/>
    <xf numFmtId="165" fontId="8" fillId="21" borderId="59" xfId="2" applyNumberFormat="1" applyFont="1" applyFill="1" applyBorder="1"/>
    <xf numFmtId="0" fontId="8" fillId="21" borderId="26" xfId="2" applyFont="1" applyFill="1" applyBorder="1" applyAlignment="1">
      <alignment horizontal="center"/>
    </xf>
    <xf numFmtId="0" fontId="8" fillId="21" borderId="27" xfId="2" applyFont="1" applyFill="1" applyBorder="1" applyAlignment="1">
      <alignment horizontal="center"/>
    </xf>
    <xf numFmtId="0" fontId="8" fillId="21" borderId="22" xfId="2" applyFont="1" applyFill="1" applyBorder="1" applyAlignment="1">
      <alignment horizontal="center"/>
    </xf>
    <xf numFmtId="0" fontId="9" fillId="21" borderId="27" xfId="2" applyFont="1" applyFill="1" applyBorder="1" applyAlignment="1">
      <alignment horizontal="center"/>
    </xf>
    <xf numFmtId="0" fontId="8" fillId="21" borderId="31" xfId="2" applyFont="1" applyFill="1" applyBorder="1" applyAlignment="1">
      <alignment horizontal="center"/>
    </xf>
    <xf numFmtId="0" fontId="8" fillId="21" borderId="32" xfId="2" applyFont="1" applyFill="1" applyBorder="1"/>
    <xf numFmtId="0" fontId="8" fillId="21" borderId="91" xfId="2" applyFont="1" applyFill="1" applyBorder="1"/>
    <xf numFmtId="0" fontId="8" fillId="21" borderId="36" xfId="2" applyFont="1" applyFill="1" applyBorder="1" applyAlignment="1">
      <alignment horizontal="center"/>
    </xf>
    <xf numFmtId="0" fontId="8" fillId="21" borderId="74" xfId="2" applyFont="1" applyFill="1" applyBorder="1"/>
    <xf numFmtId="0" fontId="8" fillId="21" borderId="25" xfId="2" applyFont="1" applyFill="1" applyBorder="1"/>
    <xf numFmtId="0" fontId="8" fillId="21" borderId="23" xfId="2" applyFont="1" applyFill="1" applyBorder="1"/>
    <xf numFmtId="0" fontId="8" fillId="21" borderId="24" xfId="2" applyFont="1" applyFill="1" applyBorder="1"/>
    <xf numFmtId="0" fontId="8" fillId="21" borderId="21" xfId="2" applyFont="1" applyFill="1" applyBorder="1" applyAlignment="1">
      <alignment horizontal="center"/>
    </xf>
    <xf numFmtId="0" fontId="8" fillId="21" borderId="23" xfId="2" applyFont="1" applyFill="1" applyBorder="1" applyAlignment="1">
      <alignment horizontal="center"/>
    </xf>
    <xf numFmtId="165" fontId="8" fillId="21" borderId="76" xfId="2" applyNumberFormat="1" applyFont="1" applyFill="1" applyBorder="1"/>
    <xf numFmtId="165" fontId="8" fillId="21" borderId="94" xfId="2" applyNumberFormat="1" applyFont="1" applyFill="1" applyBorder="1"/>
    <xf numFmtId="0" fontId="8" fillId="21" borderId="91" xfId="2" applyFont="1" applyFill="1" applyBorder="1" applyAlignment="1">
      <alignment horizontal="center"/>
    </xf>
    <xf numFmtId="0" fontId="8" fillId="21" borderId="96" xfId="2" applyFont="1" applyFill="1" applyBorder="1"/>
    <xf numFmtId="0" fontId="8" fillId="21" borderId="89" xfId="2" applyFont="1" applyFill="1" applyBorder="1"/>
    <xf numFmtId="0" fontId="8" fillId="21" borderId="35" xfId="2" applyFont="1" applyFill="1" applyBorder="1"/>
    <xf numFmtId="0" fontId="0" fillId="19" borderId="48" xfId="0" applyFill="1" applyBorder="1" applyAlignment="1">
      <alignment horizontal="center"/>
    </xf>
    <xf numFmtId="0" fontId="8" fillId="21" borderId="91" xfId="1" applyFont="1" applyFill="1" applyBorder="1" applyAlignment="1">
      <alignment horizontal="center"/>
    </xf>
    <xf numFmtId="0" fontId="8" fillId="21" borderId="96" xfId="1" applyFont="1" applyFill="1" applyBorder="1"/>
    <xf numFmtId="0" fontId="8" fillId="21" borderId="91" xfId="1" applyFont="1" applyFill="1" applyBorder="1"/>
    <xf numFmtId="0" fontId="8" fillId="21" borderId="0" xfId="1" applyFont="1" applyFill="1" applyBorder="1" applyAlignment="1">
      <alignment horizontal="center"/>
    </xf>
    <xf numFmtId="0" fontId="8" fillId="21" borderId="57" xfId="1" applyFont="1" applyFill="1" applyBorder="1"/>
    <xf numFmtId="0" fontId="8" fillId="21" borderId="0" xfId="1" applyFont="1" applyFill="1" applyBorder="1"/>
    <xf numFmtId="0" fontId="8" fillId="21" borderId="29" xfId="1" applyFont="1" applyFill="1" applyBorder="1" applyAlignment="1">
      <alignment horizontal="center"/>
    </xf>
    <xf numFmtId="0" fontId="8" fillId="21" borderId="30" xfId="1" applyFont="1" applyFill="1" applyBorder="1"/>
    <xf numFmtId="0" fontId="8" fillId="21" borderId="29" xfId="1" applyFont="1" applyFill="1" applyBorder="1"/>
    <xf numFmtId="0" fontId="8" fillId="21" borderId="89" xfId="1" applyFont="1" applyFill="1" applyBorder="1"/>
    <xf numFmtId="165" fontId="8" fillId="21" borderId="94" xfId="1" applyNumberFormat="1" applyFont="1" applyFill="1" applyBorder="1"/>
    <xf numFmtId="0" fontId="8" fillId="21" borderId="54" xfId="1" applyFont="1" applyFill="1" applyBorder="1"/>
    <xf numFmtId="165" fontId="8" fillId="21" borderId="60" xfId="1" applyNumberFormat="1" applyFont="1" applyFill="1" applyBorder="1"/>
    <xf numFmtId="0" fontId="8" fillId="21" borderId="92" xfId="1" applyFont="1" applyFill="1" applyBorder="1"/>
    <xf numFmtId="165" fontId="8" fillId="21" borderId="95" xfId="1" applyNumberFormat="1" applyFont="1" applyFill="1" applyBorder="1"/>
    <xf numFmtId="0" fontId="8" fillId="21" borderId="74" xfId="1" applyFont="1" applyFill="1" applyBorder="1"/>
    <xf numFmtId="0" fontId="8" fillId="21" borderId="25" xfId="1" applyFont="1" applyFill="1" applyBorder="1"/>
    <xf numFmtId="0" fontId="8" fillId="21" borderId="24" xfId="1" applyFont="1" applyFill="1" applyBorder="1"/>
    <xf numFmtId="0" fontId="8" fillId="21" borderId="24" xfId="1" applyFont="1" applyFill="1" applyBorder="1" applyAlignment="1">
      <alignment horizontal="center"/>
    </xf>
    <xf numFmtId="165" fontId="8" fillId="21" borderId="76" xfId="1" applyNumberFormat="1" applyFont="1" applyFill="1" applyBorder="1"/>
    <xf numFmtId="0" fontId="8" fillId="21" borderId="36" xfId="1" applyFont="1" applyFill="1" applyBorder="1" applyAlignment="1">
      <alignment horizontal="center"/>
    </xf>
    <xf numFmtId="0" fontId="8" fillId="21" borderId="27" xfId="1" applyFont="1" applyFill="1" applyBorder="1" applyAlignment="1">
      <alignment horizontal="center"/>
    </xf>
    <xf numFmtId="0" fontId="8" fillId="21" borderId="22" xfId="1" applyFont="1" applyFill="1" applyBorder="1" applyAlignment="1">
      <alignment horizontal="center"/>
    </xf>
    <xf numFmtId="0" fontId="8" fillId="21" borderId="21" xfId="1" applyFont="1" applyFill="1" applyBorder="1" applyAlignment="1">
      <alignment horizontal="center"/>
    </xf>
    <xf numFmtId="2" fontId="0" fillId="6" borderId="28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22" borderId="46" xfId="0" applyFont="1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1" fillId="23" borderId="20" xfId="0" applyFont="1" applyFill="1" applyBorder="1" applyAlignment="1">
      <alignment horizontal="center"/>
    </xf>
    <xf numFmtId="0" fontId="10" fillId="0" borderId="0" xfId="0" applyFont="1"/>
    <xf numFmtId="0" fontId="8" fillId="21" borderId="32" xfId="1" applyFont="1" applyFill="1" applyBorder="1"/>
    <xf numFmtId="165" fontId="8" fillId="21" borderId="96" xfId="1" applyNumberFormat="1" applyFont="1" applyFill="1" applyBorder="1"/>
    <xf numFmtId="0" fontId="8" fillId="21" borderId="33" xfId="1" applyFont="1" applyFill="1" applyBorder="1"/>
    <xf numFmtId="165" fontId="8" fillId="21" borderId="57" xfId="1" applyNumberFormat="1" applyFont="1" applyFill="1" applyBorder="1"/>
    <xf numFmtId="0" fontId="8" fillId="21" borderId="28" xfId="1" applyFont="1" applyFill="1" applyBorder="1"/>
    <xf numFmtId="165" fontId="8" fillId="21" borderId="30" xfId="1" applyNumberFormat="1" applyFont="1" applyFill="1" applyBorder="1"/>
    <xf numFmtId="0" fontId="0" fillId="19" borderId="22" xfId="0" applyFill="1" applyBorder="1" applyAlignment="1">
      <alignment horizontal="center"/>
    </xf>
    <xf numFmtId="0" fontId="0" fillId="16" borderId="27" xfId="0" applyFill="1" applyBorder="1" applyAlignment="1">
      <alignment horizontal="center"/>
    </xf>
    <xf numFmtId="0" fontId="0" fillId="16" borderId="29" xfId="0" applyFill="1" applyBorder="1"/>
    <xf numFmtId="0" fontId="0" fillId="16" borderId="22" xfId="0" applyFill="1" applyBorder="1" applyAlignment="1">
      <alignment horizontal="center"/>
    </xf>
    <xf numFmtId="0" fontId="8" fillId="16" borderId="0" xfId="1" applyFont="1" applyFill="1" applyBorder="1"/>
    <xf numFmtId="0" fontId="8" fillId="16" borderId="29" xfId="1" applyFont="1" applyFill="1" applyBorder="1"/>
    <xf numFmtId="0" fontId="0" fillId="16" borderId="91" xfId="0" applyFill="1" applyBorder="1"/>
    <xf numFmtId="0" fontId="0" fillId="16" borderId="36" xfId="0" applyFill="1" applyBorder="1" applyAlignment="1">
      <alignment horizontal="center"/>
    </xf>
    <xf numFmtId="0" fontId="0" fillId="16" borderId="0" xfId="0" applyFill="1" applyBorder="1"/>
    <xf numFmtId="0" fontId="0" fillId="19" borderId="36" xfId="0" applyFill="1" applyBorder="1" applyAlignment="1">
      <alignment horizontal="center"/>
    </xf>
    <xf numFmtId="0" fontId="0" fillId="19" borderId="27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6" borderId="30" xfId="0" applyFill="1" applyBorder="1"/>
    <xf numFmtId="0" fontId="0" fillId="10" borderId="2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11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6" fillId="13" borderId="20" xfId="0" applyFont="1" applyFill="1" applyBorder="1" applyAlignment="1">
      <alignment horizontal="center"/>
    </xf>
    <xf numFmtId="0" fontId="6" fillId="15" borderId="20" xfId="0" applyFont="1" applyFill="1" applyBorder="1" applyAlignment="1">
      <alignment horizontal="center"/>
    </xf>
    <xf numFmtId="0" fontId="0" fillId="10" borderId="9" xfId="0" applyFill="1" applyBorder="1" applyAlignment="1"/>
    <xf numFmtId="0" fontId="0" fillId="10" borderId="11" xfId="0" applyFill="1" applyBorder="1" applyAlignment="1"/>
    <xf numFmtId="0" fontId="0" fillId="20" borderId="62" xfId="1" applyFont="1" applyFill="1" applyBorder="1" applyAlignment="1">
      <alignment horizontal="left"/>
    </xf>
    <xf numFmtId="0" fontId="0" fillId="20" borderId="50" xfId="1" applyFont="1" applyFill="1" applyBorder="1" applyAlignment="1">
      <alignment horizontal="left"/>
    </xf>
    <xf numFmtId="0" fontId="0" fillId="20" borderId="63" xfId="1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saison'!$F$4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saison'!$B$5:$B$22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saison'!$F$5:$F$22</c:f>
              <c:numCache>
                <c:formatCode>General</c:formatCode>
                <c:ptCount val="18"/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</c:ser>
        <c:marker val="1"/>
        <c:axId val="72780416"/>
        <c:axId val="72798592"/>
      </c:lineChart>
      <c:catAx>
        <c:axId val="72780416"/>
        <c:scaling>
          <c:orientation val="minMax"/>
        </c:scaling>
        <c:axPos val="t"/>
        <c:tickLblPos val="nextTo"/>
        <c:crossAx val="72798592"/>
        <c:crosses val="autoZero"/>
        <c:auto val="1"/>
        <c:lblAlgn val="ctr"/>
        <c:lblOffset val="100"/>
      </c:catAx>
      <c:valAx>
        <c:axId val="72798592"/>
        <c:scaling>
          <c:orientation val="maxMin"/>
        </c:scaling>
        <c:axPos val="l"/>
        <c:majorGridlines/>
        <c:numFmt formatCode="General" sourceLinked="1"/>
        <c:tickLblPos val="nextTo"/>
        <c:crossAx val="72780416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saison'!$F$264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saison'!$B$265:$B$282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saison'!$F$265:$F$282</c:f>
              <c:numCache>
                <c:formatCode>General</c:formatCode>
                <c:ptCount val="18"/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</c:ser>
        <c:marker val="1"/>
        <c:axId val="86226816"/>
        <c:axId val="86228352"/>
      </c:lineChart>
      <c:catAx>
        <c:axId val="86226816"/>
        <c:scaling>
          <c:orientation val="minMax"/>
        </c:scaling>
        <c:axPos val="t"/>
        <c:tickLblPos val="nextTo"/>
        <c:crossAx val="86228352"/>
        <c:crosses val="autoZero"/>
        <c:auto val="1"/>
        <c:lblAlgn val="ctr"/>
        <c:lblOffset val="100"/>
      </c:catAx>
      <c:valAx>
        <c:axId val="86228352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6226816"/>
        <c:crosses val="autoZero"/>
        <c:crossBetween val="between"/>
      </c:valAx>
    </c:plotArea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saison'!$F$30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saison'!$B$31:$B$48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saison'!$F$31:$F$48</c:f>
              <c:numCache>
                <c:formatCode>General</c:formatCode>
                <c:ptCount val="18"/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</c:ser>
        <c:marker val="1"/>
        <c:axId val="73936896"/>
        <c:axId val="73938432"/>
      </c:lineChart>
      <c:catAx>
        <c:axId val="73936896"/>
        <c:scaling>
          <c:orientation val="minMax"/>
        </c:scaling>
        <c:axPos val="t"/>
        <c:tickLblPos val="nextTo"/>
        <c:crossAx val="73938432"/>
        <c:crosses val="autoZero"/>
        <c:auto val="1"/>
        <c:lblAlgn val="ctr"/>
        <c:lblOffset val="100"/>
      </c:catAx>
      <c:valAx>
        <c:axId val="73938432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73936896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2"/>
          <c:order val="0"/>
          <c:tx>
            <c:strRef>
              <c:f>'DG par saison'!$F$56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saison'!$B$57:$B$74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saison'!$F$57:$F$74</c:f>
              <c:numCache>
                <c:formatCode>General</c:formatCode>
                <c:ptCount val="18"/>
                <c:pt idx="16">
                  <c:v>3</c:v>
                </c:pt>
                <c:pt idx="17">
                  <c:v>2</c:v>
                </c:pt>
              </c:numCache>
            </c:numRef>
          </c:val>
        </c:ser>
        <c:marker val="1"/>
        <c:axId val="73958144"/>
        <c:axId val="73959680"/>
      </c:lineChart>
      <c:catAx>
        <c:axId val="73958144"/>
        <c:scaling>
          <c:orientation val="minMax"/>
        </c:scaling>
        <c:axPos val="t"/>
        <c:tickLblPos val="nextTo"/>
        <c:crossAx val="73959680"/>
        <c:crosses val="autoZero"/>
        <c:auto val="1"/>
        <c:lblAlgn val="ctr"/>
        <c:lblOffset val="100"/>
      </c:catAx>
      <c:valAx>
        <c:axId val="73959680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73958144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saison'!$F$82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saison'!$B$83:$B$100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saison'!$F$83:$F$100</c:f>
              <c:numCache>
                <c:formatCode>General</c:formatCode>
                <c:ptCount val="18"/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</c:ser>
        <c:marker val="1"/>
        <c:axId val="73979392"/>
        <c:axId val="73980928"/>
      </c:lineChart>
      <c:catAx>
        <c:axId val="73979392"/>
        <c:scaling>
          <c:orientation val="minMax"/>
        </c:scaling>
        <c:axPos val="t"/>
        <c:tickLblPos val="nextTo"/>
        <c:crossAx val="73980928"/>
        <c:crosses val="autoZero"/>
        <c:auto val="1"/>
        <c:lblAlgn val="ctr"/>
        <c:lblOffset val="100"/>
      </c:catAx>
      <c:valAx>
        <c:axId val="73980928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73979392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2"/>
          <c:order val="0"/>
          <c:tx>
            <c:strRef>
              <c:f>'DG par saison'!$F$108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saison'!$B$109:$B$126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saison'!$F$109:$F$126</c:f>
              <c:numCache>
                <c:formatCode>General</c:formatCode>
                <c:ptCount val="18"/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</c:ser>
        <c:marker val="1"/>
        <c:axId val="84908288"/>
        <c:axId val="84914176"/>
      </c:lineChart>
      <c:catAx>
        <c:axId val="84908288"/>
        <c:scaling>
          <c:orientation val="minMax"/>
        </c:scaling>
        <c:axPos val="t"/>
        <c:tickLblPos val="nextTo"/>
        <c:crossAx val="84914176"/>
        <c:crosses val="autoZero"/>
        <c:auto val="1"/>
        <c:lblAlgn val="ctr"/>
        <c:lblOffset val="100"/>
      </c:catAx>
      <c:valAx>
        <c:axId val="84914176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4908288"/>
        <c:crosses val="autoZero"/>
        <c:crossBetween val="between"/>
      </c:valAx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saison'!$F$134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saison'!$B$135:$B$152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saison'!$F$135:$F$152</c:f>
              <c:numCache>
                <c:formatCode>General</c:formatCode>
                <c:ptCount val="18"/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</c:numCache>
            </c:numRef>
          </c:val>
        </c:ser>
        <c:marker val="1"/>
        <c:axId val="84921344"/>
        <c:axId val="86115072"/>
      </c:lineChart>
      <c:catAx>
        <c:axId val="84921344"/>
        <c:scaling>
          <c:orientation val="minMax"/>
        </c:scaling>
        <c:axPos val="t"/>
        <c:tickLblPos val="nextTo"/>
        <c:crossAx val="86115072"/>
        <c:crosses val="autoZero"/>
        <c:auto val="1"/>
        <c:lblAlgn val="ctr"/>
        <c:lblOffset val="100"/>
      </c:catAx>
      <c:valAx>
        <c:axId val="86115072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4921344"/>
        <c:crosses val="autoZero"/>
        <c:crossBetween val="between"/>
      </c:valAx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2"/>
          <c:order val="0"/>
          <c:tx>
            <c:strRef>
              <c:f>'DG par saison'!$F$160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saison'!$B$161:$B$178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saison'!$F$161:$F$178</c:f>
              <c:numCache>
                <c:formatCode>General</c:formatCode>
                <c:ptCount val="18"/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</c:ser>
        <c:marker val="1"/>
        <c:axId val="86138880"/>
        <c:axId val="86140416"/>
      </c:lineChart>
      <c:catAx>
        <c:axId val="86138880"/>
        <c:scaling>
          <c:orientation val="minMax"/>
        </c:scaling>
        <c:axPos val="t"/>
        <c:tickLblPos val="nextTo"/>
        <c:crossAx val="86140416"/>
        <c:crosses val="autoZero"/>
        <c:auto val="1"/>
        <c:lblAlgn val="ctr"/>
        <c:lblOffset val="100"/>
      </c:catAx>
      <c:valAx>
        <c:axId val="86140416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6138880"/>
        <c:crosses val="autoZero"/>
        <c:crossBetween val="between"/>
      </c:valAx>
    </c:plotArea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3"/>
          <c:order val="0"/>
          <c:tx>
            <c:strRef>
              <c:f>'DG par saison'!$F$212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saison'!$B$213:$B$230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saison'!$F$213:$F$230</c:f>
              <c:numCache>
                <c:formatCode>General</c:formatCode>
                <c:ptCount val="18"/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10">
                  <c:v>6</c:v>
                </c:pt>
              </c:numCache>
            </c:numRef>
          </c:val>
        </c:ser>
        <c:marker val="1"/>
        <c:axId val="86180608"/>
        <c:axId val="86182144"/>
      </c:lineChart>
      <c:catAx>
        <c:axId val="86180608"/>
        <c:scaling>
          <c:orientation val="minMax"/>
        </c:scaling>
        <c:axPos val="t"/>
        <c:tickLblPos val="nextTo"/>
        <c:crossAx val="86182144"/>
        <c:crosses val="autoZero"/>
        <c:auto val="1"/>
        <c:lblAlgn val="ctr"/>
        <c:lblOffset val="100"/>
      </c:catAx>
      <c:valAx>
        <c:axId val="86182144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6180608"/>
        <c:crosses val="autoZero"/>
        <c:crossBetween val="between"/>
      </c:valAx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A"/>
  <c:chart>
    <c:title/>
    <c:plotArea>
      <c:layout/>
      <c:lineChart>
        <c:grouping val="standard"/>
        <c:ser>
          <c:idx val="2"/>
          <c:order val="0"/>
          <c:tx>
            <c:strRef>
              <c:f>'DG par saison'!$F$238</c:f>
              <c:strCache>
                <c:ptCount val="1"/>
                <c:pt idx="0">
                  <c:v>Classement</c:v>
                </c:pt>
              </c:strCache>
            </c:strRef>
          </c:tx>
          <c:cat>
            <c:strRef>
              <c:f>'DG par saison'!$B$239:$B$256</c:f>
              <c:strCache>
                <c:ptCount val="18"/>
                <c:pt idx="0">
                  <c:v>2013-2014</c:v>
                </c:pt>
                <c:pt idx="1">
                  <c:v>2012-2013</c:v>
                </c:pt>
                <c:pt idx="2">
                  <c:v>2011-2012</c:v>
                </c:pt>
                <c:pt idx="3">
                  <c:v>2010-2011</c:v>
                </c:pt>
                <c:pt idx="4">
                  <c:v>2009-2010</c:v>
                </c:pt>
                <c:pt idx="5">
                  <c:v>2008-2009</c:v>
                </c:pt>
                <c:pt idx="6">
                  <c:v>2007-2008</c:v>
                </c:pt>
                <c:pt idx="7">
                  <c:v>2006-2007</c:v>
                </c:pt>
                <c:pt idx="8">
                  <c:v>2005-2006</c:v>
                </c:pt>
                <c:pt idx="9">
                  <c:v>2004-2005</c:v>
                </c:pt>
                <c:pt idx="10">
                  <c:v>2003-2004</c:v>
                </c:pt>
                <c:pt idx="11">
                  <c:v>2002-2003</c:v>
                </c:pt>
                <c:pt idx="12">
                  <c:v>2001-2002</c:v>
                </c:pt>
                <c:pt idx="13">
                  <c:v>2000-2001</c:v>
                </c:pt>
                <c:pt idx="14">
                  <c:v>1999-2000</c:v>
                </c:pt>
                <c:pt idx="15">
                  <c:v>1998-1999</c:v>
                </c:pt>
                <c:pt idx="16">
                  <c:v>1997-1998</c:v>
                </c:pt>
                <c:pt idx="17">
                  <c:v>1996-1997</c:v>
                </c:pt>
              </c:strCache>
            </c:strRef>
          </c:cat>
          <c:val>
            <c:numRef>
              <c:f>'DG par saison'!$F$239:$F$256</c:f>
              <c:numCache>
                <c:formatCode>General</c:formatCode>
                <c:ptCount val="18"/>
                <c:pt idx="5">
                  <c:v>6</c:v>
                </c:pt>
                <c:pt idx="6">
                  <c:v>6</c:v>
                </c:pt>
              </c:numCache>
            </c:numRef>
          </c:val>
        </c:ser>
        <c:marker val="1"/>
        <c:axId val="86205568"/>
        <c:axId val="86207104"/>
      </c:lineChart>
      <c:catAx>
        <c:axId val="86205568"/>
        <c:scaling>
          <c:orientation val="minMax"/>
        </c:scaling>
        <c:axPos val="t"/>
        <c:tickLblPos val="nextTo"/>
        <c:crossAx val="86207104"/>
        <c:crosses val="autoZero"/>
        <c:auto val="1"/>
        <c:lblAlgn val="ctr"/>
        <c:lblOffset val="100"/>
      </c:catAx>
      <c:valAx>
        <c:axId val="86207104"/>
        <c:scaling>
          <c:orientation val="maxMin"/>
          <c:max val="9"/>
        </c:scaling>
        <c:axPos val="l"/>
        <c:majorGridlines/>
        <c:numFmt formatCode="General" sourceLinked="1"/>
        <c:tickLblPos val="nextTo"/>
        <c:crossAx val="8620556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4</xdr:row>
      <xdr:rowOff>9525</xdr:rowOff>
    </xdr:from>
    <xdr:to>
      <xdr:col>15</xdr:col>
      <xdr:colOff>742950</xdr:colOff>
      <xdr:row>21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30</xdr:row>
      <xdr:rowOff>0</xdr:rowOff>
    </xdr:from>
    <xdr:to>
      <xdr:col>15</xdr:col>
      <xdr:colOff>733426</xdr:colOff>
      <xdr:row>47</xdr:row>
      <xdr:rowOff>171449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56</xdr:row>
      <xdr:rowOff>0</xdr:rowOff>
    </xdr:from>
    <xdr:to>
      <xdr:col>15</xdr:col>
      <xdr:colOff>733426</xdr:colOff>
      <xdr:row>73</xdr:row>
      <xdr:rowOff>171449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82</xdr:row>
      <xdr:rowOff>0</xdr:rowOff>
    </xdr:from>
    <xdr:to>
      <xdr:col>15</xdr:col>
      <xdr:colOff>733426</xdr:colOff>
      <xdr:row>99</xdr:row>
      <xdr:rowOff>171449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108</xdr:row>
      <xdr:rowOff>0</xdr:rowOff>
    </xdr:from>
    <xdr:to>
      <xdr:col>15</xdr:col>
      <xdr:colOff>733426</xdr:colOff>
      <xdr:row>125</xdr:row>
      <xdr:rowOff>171449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134</xdr:row>
      <xdr:rowOff>0</xdr:rowOff>
    </xdr:from>
    <xdr:to>
      <xdr:col>15</xdr:col>
      <xdr:colOff>733426</xdr:colOff>
      <xdr:row>151</xdr:row>
      <xdr:rowOff>171449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160</xdr:row>
      <xdr:rowOff>0</xdr:rowOff>
    </xdr:from>
    <xdr:to>
      <xdr:col>15</xdr:col>
      <xdr:colOff>733426</xdr:colOff>
      <xdr:row>177</xdr:row>
      <xdr:rowOff>171449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212</xdr:row>
      <xdr:rowOff>0</xdr:rowOff>
    </xdr:from>
    <xdr:to>
      <xdr:col>15</xdr:col>
      <xdr:colOff>733426</xdr:colOff>
      <xdr:row>229</xdr:row>
      <xdr:rowOff>171449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238</xdr:row>
      <xdr:rowOff>0</xdr:rowOff>
    </xdr:from>
    <xdr:to>
      <xdr:col>15</xdr:col>
      <xdr:colOff>733426</xdr:colOff>
      <xdr:row>255</xdr:row>
      <xdr:rowOff>171449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264</xdr:row>
      <xdr:rowOff>0</xdr:rowOff>
    </xdr:from>
    <xdr:to>
      <xdr:col>15</xdr:col>
      <xdr:colOff>733426</xdr:colOff>
      <xdr:row>281</xdr:row>
      <xdr:rowOff>171449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9"/>
  <sheetViews>
    <sheetView topLeftCell="A4" workbookViewId="0">
      <selection activeCell="I22" sqref="I22"/>
    </sheetView>
  </sheetViews>
  <sheetFormatPr baseColWidth="10" defaultRowHeight="15"/>
  <cols>
    <col min="1" max="1" width="4.5703125" customWidth="1"/>
    <col min="2" max="2" width="13.28515625" customWidth="1"/>
    <col min="3" max="10" width="9.7109375" customWidth="1"/>
    <col min="11" max="11" width="4.28515625" customWidth="1"/>
    <col min="12" max="12" width="7" customWidth="1"/>
  </cols>
  <sheetData>
    <row r="1" spans="1:11">
      <c r="A1" s="1"/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4"/>
      <c r="C2" s="4"/>
      <c r="D2" s="4"/>
      <c r="E2" s="4"/>
      <c r="F2" s="4"/>
      <c r="G2" s="4"/>
      <c r="H2" s="4"/>
      <c r="I2" s="4"/>
      <c r="J2" s="4"/>
      <c r="K2" s="3"/>
    </row>
    <row r="3" spans="1:11" ht="18">
      <c r="A3" s="3"/>
      <c r="B3" s="5" t="s">
        <v>0</v>
      </c>
      <c r="C3" s="6"/>
      <c r="D3" s="6"/>
      <c r="E3" s="6"/>
      <c r="F3" s="6"/>
      <c r="G3" s="6"/>
      <c r="H3" s="6"/>
      <c r="I3" s="6"/>
      <c r="J3" s="6"/>
      <c r="K3" s="3"/>
    </row>
    <row r="4" spans="1:11">
      <c r="A4" s="3"/>
      <c r="B4" s="6"/>
      <c r="C4" s="6"/>
      <c r="D4" s="6"/>
      <c r="E4" s="6"/>
      <c r="F4" s="6"/>
      <c r="G4" s="6"/>
      <c r="H4" s="6"/>
      <c r="I4" s="6"/>
      <c r="J4" s="6"/>
      <c r="K4" s="3"/>
    </row>
    <row r="5" spans="1:11" ht="18">
      <c r="A5" s="3"/>
      <c r="B5" s="7" t="s">
        <v>1</v>
      </c>
      <c r="C5" s="8"/>
      <c r="D5" s="8"/>
      <c r="E5" s="8"/>
      <c r="F5" s="8"/>
      <c r="G5" s="8"/>
      <c r="H5" s="8"/>
      <c r="I5" s="8"/>
      <c r="J5" s="9"/>
      <c r="K5" s="3"/>
    </row>
    <row r="6" spans="1:11" ht="15.75" thickBot="1">
      <c r="A6" s="3"/>
      <c r="B6" s="10"/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2" t="s">
        <v>9</v>
      </c>
      <c r="K6" s="3"/>
    </row>
    <row r="7" spans="1:11">
      <c r="A7" s="3"/>
      <c r="B7" s="13" t="s">
        <v>17</v>
      </c>
      <c r="C7" s="16"/>
      <c r="D7" s="16"/>
      <c r="E7" s="38">
        <v>8</v>
      </c>
      <c r="F7" s="38">
        <v>7</v>
      </c>
      <c r="G7" s="38">
        <v>6</v>
      </c>
      <c r="H7" s="38">
        <v>7</v>
      </c>
      <c r="I7" s="38">
        <v>6</v>
      </c>
      <c r="J7" s="15">
        <v>34</v>
      </c>
      <c r="K7" s="3"/>
    </row>
    <row r="8" spans="1:11">
      <c r="A8" s="3"/>
      <c r="B8" s="13" t="s">
        <v>31</v>
      </c>
      <c r="C8" s="16"/>
      <c r="D8" s="16"/>
      <c r="E8" s="38">
        <v>3</v>
      </c>
      <c r="F8" s="38">
        <v>8</v>
      </c>
      <c r="G8" s="38">
        <v>8</v>
      </c>
      <c r="H8" s="38">
        <v>6</v>
      </c>
      <c r="I8" s="38">
        <v>5</v>
      </c>
      <c r="J8" s="15">
        <v>30</v>
      </c>
      <c r="K8" s="3"/>
    </row>
    <row r="9" spans="1:11">
      <c r="A9" s="3"/>
      <c r="B9" s="13" t="s">
        <v>14</v>
      </c>
      <c r="C9" s="16"/>
      <c r="D9" s="16"/>
      <c r="E9" s="38">
        <v>1</v>
      </c>
      <c r="F9" s="38">
        <v>5</v>
      </c>
      <c r="G9" s="38">
        <v>5</v>
      </c>
      <c r="H9" s="38">
        <v>8</v>
      </c>
      <c r="I9" s="38">
        <v>8</v>
      </c>
      <c r="J9" s="15">
        <v>27</v>
      </c>
      <c r="K9" s="3"/>
    </row>
    <row r="10" spans="1:11">
      <c r="A10" s="3"/>
      <c r="B10" s="13" t="s">
        <v>20</v>
      </c>
      <c r="C10" s="16"/>
      <c r="D10" s="16"/>
      <c r="E10" s="38">
        <v>6</v>
      </c>
      <c r="F10" s="38">
        <v>4</v>
      </c>
      <c r="G10" s="38">
        <v>3</v>
      </c>
      <c r="H10" s="38">
        <v>1</v>
      </c>
      <c r="I10" s="38">
        <v>7</v>
      </c>
      <c r="J10" s="15">
        <v>21</v>
      </c>
      <c r="K10" s="3"/>
    </row>
    <row r="11" spans="1:11">
      <c r="A11" s="3"/>
      <c r="B11" s="13" t="s">
        <v>24</v>
      </c>
      <c r="C11" s="14"/>
      <c r="D11" s="14"/>
      <c r="E11" s="38">
        <v>7</v>
      </c>
      <c r="F11" s="38">
        <v>3</v>
      </c>
      <c r="G11" s="38">
        <v>2</v>
      </c>
      <c r="H11" s="38">
        <v>5</v>
      </c>
      <c r="I11" s="38">
        <v>3</v>
      </c>
      <c r="J11" s="15">
        <v>20</v>
      </c>
      <c r="K11" s="3"/>
    </row>
    <row r="12" spans="1:11">
      <c r="A12" s="3"/>
      <c r="B12" s="13" t="s">
        <v>21</v>
      </c>
      <c r="C12" s="16"/>
      <c r="D12" s="16"/>
      <c r="E12" s="38">
        <v>2</v>
      </c>
      <c r="F12" s="38">
        <v>6</v>
      </c>
      <c r="G12" s="38">
        <v>4</v>
      </c>
      <c r="H12" s="38">
        <v>3</v>
      </c>
      <c r="I12" s="38">
        <v>4</v>
      </c>
      <c r="J12" s="15">
        <v>19</v>
      </c>
      <c r="K12" s="3"/>
    </row>
    <row r="13" spans="1:11">
      <c r="A13" s="3"/>
      <c r="B13" s="13" t="s">
        <v>32</v>
      </c>
      <c r="C13" s="16"/>
      <c r="D13" s="16"/>
      <c r="E13" s="38">
        <v>5</v>
      </c>
      <c r="F13" s="38">
        <v>2</v>
      </c>
      <c r="G13" s="38">
        <v>7</v>
      </c>
      <c r="H13" s="38">
        <v>2</v>
      </c>
      <c r="I13" s="38">
        <v>2</v>
      </c>
      <c r="J13" s="15">
        <v>18</v>
      </c>
      <c r="K13" s="3"/>
    </row>
    <row r="14" spans="1:11">
      <c r="A14" s="3"/>
      <c r="B14" s="13" t="s">
        <v>18</v>
      </c>
      <c r="C14" s="16"/>
      <c r="D14" s="16"/>
      <c r="E14" s="38">
        <v>4</v>
      </c>
      <c r="F14" s="38">
        <v>1</v>
      </c>
      <c r="G14" s="38">
        <v>1</v>
      </c>
      <c r="H14" s="38">
        <v>4</v>
      </c>
      <c r="I14" s="38">
        <v>1</v>
      </c>
      <c r="J14" s="15">
        <v>11</v>
      </c>
      <c r="K14" s="3"/>
    </row>
    <row r="15" spans="1:11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3"/>
    </row>
    <row r="16" spans="1:11" ht="15.75" thickBot="1">
      <c r="A16" s="3"/>
      <c r="B16" s="10" t="s">
        <v>10</v>
      </c>
      <c r="C16" s="11" t="s">
        <v>2</v>
      </c>
      <c r="D16" s="11" t="s">
        <v>3</v>
      </c>
      <c r="E16" s="11" t="s">
        <v>11</v>
      </c>
      <c r="F16" s="11" t="s">
        <v>5</v>
      </c>
      <c r="G16" s="11" t="s">
        <v>12</v>
      </c>
      <c r="H16" s="11" t="s">
        <v>7</v>
      </c>
      <c r="I16" s="11" t="s">
        <v>8</v>
      </c>
      <c r="J16" s="12" t="s">
        <v>9</v>
      </c>
      <c r="K16" s="3"/>
    </row>
    <row r="17" spans="1:11">
      <c r="A17" s="3"/>
      <c r="B17" s="13" t="s">
        <v>17</v>
      </c>
      <c r="C17" s="19"/>
      <c r="D17" s="19"/>
      <c r="E17" s="19">
        <v>125.55</v>
      </c>
      <c r="F17" s="19">
        <v>140.94999999999999</v>
      </c>
      <c r="G17" s="19">
        <v>156.15</v>
      </c>
      <c r="H17" s="19">
        <v>149</v>
      </c>
      <c r="I17" s="19">
        <v>136.1</v>
      </c>
      <c r="J17" s="20">
        <f t="shared" ref="J17:J24" si="0">SUM(E17:I17)</f>
        <v>707.75</v>
      </c>
      <c r="K17" s="3"/>
    </row>
    <row r="18" spans="1:11">
      <c r="A18" s="3"/>
      <c r="B18" s="13" t="s">
        <v>14</v>
      </c>
      <c r="C18" s="19"/>
      <c r="D18" s="19"/>
      <c r="E18" s="19">
        <v>83.25</v>
      </c>
      <c r="F18" s="19">
        <v>135.19999999999999</v>
      </c>
      <c r="G18" s="19">
        <v>150.1</v>
      </c>
      <c r="H18" s="19">
        <v>162.5</v>
      </c>
      <c r="I18" s="19">
        <v>161.05000000000001</v>
      </c>
      <c r="J18" s="20">
        <f t="shared" si="0"/>
        <v>692.09999999999991</v>
      </c>
      <c r="K18" s="3"/>
    </row>
    <row r="19" spans="1:11">
      <c r="A19" s="3"/>
      <c r="B19" s="13" t="s">
        <v>31</v>
      </c>
      <c r="C19" s="19"/>
      <c r="D19" s="19"/>
      <c r="E19" s="19">
        <v>102</v>
      </c>
      <c r="F19" s="19">
        <v>150.69999999999999</v>
      </c>
      <c r="G19" s="19">
        <v>156.5</v>
      </c>
      <c r="H19" s="19">
        <v>147.25</v>
      </c>
      <c r="I19" s="19">
        <v>122.25</v>
      </c>
      <c r="J19" s="20">
        <f t="shared" si="0"/>
        <v>678.7</v>
      </c>
      <c r="K19" s="3"/>
    </row>
    <row r="20" spans="1:11">
      <c r="A20" s="3"/>
      <c r="B20" s="13" t="s">
        <v>21</v>
      </c>
      <c r="C20" s="19"/>
      <c r="D20" s="19"/>
      <c r="E20" s="19">
        <v>100.15</v>
      </c>
      <c r="F20" s="19">
        <v>135.5</v>
      </c>
      <c r="G20" s="19">
        <v>135.1</v>
      </c>
      <c r="H20" s="19">
        <v>124</v>
      </c>
      <c r="I20" s="19">
        <v>116.75</v>
      </c>
      <c r="J20" s="20">
        <f t="shared" si="0"/>
        <v>611.5</v>
      </c>
      <c r="K20" s="3"/>
    </row>
    <row r="21" spans="1:11">
      <c r="A21" s="3"/>
      <c r="B21" s="13" t="s">
        <v>24</v>
      </c>
      <c r="C21" s="19"/>
      <c r="D21" s="19"/>
      <c r="E21" s="19">
        <v>120.5</v>
      </c>
      <c r="F21" s="19">
        <v>107.05</v>
      </c>
      <c r="G21" s="19">
        <v>114.3</v>
      </c>
      <c r="H21" s="19">
        <v>130.9</v>
      </c>
      <c r="I21" s="19">
        <v>100.9</v>
      </c>
      <c r="J21" s="20">
        <f t="shared" si="0"/>
        <v>573.65</v>
      </c>
      <c r="K21" s="3"/>
    </row>
    <row r="22" spans="1:11">
      <c r="A22" s="3"/>
      <c r="B22" s="13" t="s">
        <v>32</v>
      </c>
      <c r="C22" s="19"/>
      <c r="D22" s="19"/>
      <c r="E22" s="19">
        <v>113.3</v>
      </c>
      <c r="F22" s="19">
        <v>105.8</v>
      </c>
      <c r="G22" s="19">
        <v>156.35</v>
      </c>
      <c r="H22" s="19">
        <v>105.5</v>
      </c>
      <c r="I22" s="19">
        <v>79</v>
      </c>
      <c r="J22" s="20">
        <f t="shared" si="0"/>
        <v>559.95000000000005</v>
      </c>
      <c r="K22" s="3"/>
    </row>
    <row r="23" spans="1:11">
      <c r="A23" s="3"/>
      <c r="B23" s="13" t="s">
        <v>20</v>
      </c>
      <c r="C23" s="19"/>
      <c r="D23" s="19"/>
      <c r="E23" s="19">
        <v>119.6</v>
      </c>
      <c r="F23" s="19">
        <v>107.8</v>
      </c>
      <c r="G23" s="19">
        <v>115.7</v>
      </c>
      <c r="H23" s="19">
        <v>76.5</v>
      </c>
      <c r="I23" s="19">
        <v>138.9</v>
      </c>
      <c r="J23" s="20">
        <f t="shared" si="0"/>
        <v>558.5</v>
      </c>
      <c r="K23" s="3"/>
    </row>
    <row r="24" spans="1:11">
      <c r="A24" s="3"/>
      <c r="B24" s="13" t="s">
        <v>18</v>
      </c>
      <c r="C24" s="19"/>
      <c r="D24" s="19"/>
      <c r="E24" s="19">
        <v>104.8</v>
      </c>
      <c r="F24" s="19">
        <v>92.2</v>
      </c>
      <c r="G24" s="19">
        <v>109.4</v>
      </c>
      <c r="H24" s="19">
        <v>125</v>
      </c>
      <c r="I24" s="19">
        <v>74.7</v>
      </c>
      <c r="J24" s="20">
        <f t="shared" si="0"/>
        <v>506.09999999999997</v>
      </c>
      <c r="K24" s="3"/>
    </row>
    <row r="25" spans="1:11">
      <c r="A25" s="3"/>
      <c r="B25" s="21"/>
      <c r="C25" s="22"/>
      <c r="D25" s="22"/>
      <c r="E25" s="22"/>
      <c r="F25" s="22"/>
      <c r="G25" s="22"/>
      <c r="H25" s="22"/>
      <c r="I25" s="22"/>
      <c r="J25" s="23"/>
      <c r="K25" s="3"/>
    </row>
    <row r="26" spans="1:11" ht="18">
      <c r="A26" s="3"/>
      <c r="B26" s="7" t="s">
        <v>13</v>
      </c>
      <c r="C26" s="8"/>
      <c r="D26" s="8"/>
      <c r="E26" s="8"/>
      <c r="F26" s="8"/>
      <c r="G26" s="8"/>
      <c r="H26" s="8"/>
      <c r="I26" s="8"/>
      <c r="J26" s="9"/>
      <c r="K26" s="3"/>
    </row>
    <row r="27" spans="1:11" ht="15.75" thickBot="1">
      <c r="A27" s="3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2" t="s">
        <v>9</v>
      </c>
      <c r="K27" s="3"/>
    </row>
    <row r="28" spans="1:11">
      <c r="A28" s="3"/>
      <c r="B28" s="13"/>
      <c r="C28" s="14"/>
      <c r="D28" s="14"/>
      <c r="E28" s="14"/>
      <c r="F28" s="14"/>
      <c r="G28" s="14"/>
      <c r="H28" s="14"/>
      <c r="I28" s="14"/>
      <c r="J28" s="15"/>
      <c r="K28" s="3"/>
    </row>
    <row r="29" spans="1:11">
      <c r="A29" s="3"/>
      <c r="B29" s="13" t="s">
        <v>14</v>
      </c>
      <c r="C29" s="16">
        <v>8</v>
      </c>
      <c r="D29" s="16">
        <v>8</v>
      </c>
      <c r="E29" s="16">
        <v>8</v>
      </c>
      <c r="F29" s="16">
        <v>4</v>
      </c>
      <c r="G29" s="16">
        <v>5</v>
      </c>
      <c r="H29" s="16">
        <v>7</v>
      </c>
      <c r="I29" s="16">
        <v>7</v>
      </c>
      <c r="J29" s="17">
        <v>47</v>
      </c>
      <c r="K29" s="3"/>
    </row>
    <row r="30" spans="1:11">
      <c r="A30" s="3"/>
      <c r="B30" s="13" t="s">
        <v>15</v>
      </c>
      <c r="C30" s="16">
        <v>6</v>
      </c>
      <c r="D30" s="16">
        <v>5</v>
      </c>
      <c r="E30" s="16">
        <v>7</v>
      </c>
      <c r="F30" s="16">
        <v>8</v>
      </c>
      <c r="G30" s="16">
        <v>7</v>
      </c>
      <c r="H30" s="16">
        <v>8</v>
      </c>
      <c r="I30" s="16">
        <v>4</v>
      </c>
      <c r="J30" s="17">
        <v>45</v>
      </c>
      <c r="K30" s="3"/>
    </row>
    <row r="31" spans="1:11">
      <c r="A31" s="3"/>
      <c r="B31" s="13" t="s">
        <v>16</v>
      </c>
      <c r="C31" s="16">
        <v>7</v>
      </c>
      <c r="D31" s="16">
        <v>6</v>
      </c>
      <c r="E31" s="16">
        <v>3</v>
      </c>
      <c r="F31" s="16">
        <v>7</v>
      </c>
      <c r="G31" s="16">
        <v>4</v>
      </c>
      <c r="H31" s="16">
        <v>4</v>
      </c>
      <c r="I31" s="16">
        <v>8</v>
      </c>
      <c r="J31" s="17">
        <v>39</v>
      </c>
      <c r="K31" s="3"/>
    </row>
    <row r="32" spans="1:11">
      <c r="A32" s="3"/>
      <c r="B32" s="13" t="s">
        <v>17</v>
      </c>
      <c r="C32" s="16">
        <v>2</v>
      </c>
      <c r="D32" s="16">
        <v>3</v>
      </c>
      <c r="E32" s="16">
        <v>5</v>
      </c>
      <c r="F32" s="16">
        <v>6</v>
      </c>
      <c r="G32" s="16">
        <v>8</v>
      </c>
      <c r="H32" s="16">
        <v>6</v>
      </c>
      <c r="I32" s="16">
        <v>6</v>
      </c>
      <c r="J32" s="17">
        <v>36</v>
      </c>
      <c r="K32" s="3"/>
    </row>
    <row r="33" spans="1:11">
      <c r="A33" s="3"/>
      <c r="B33" s="13" t="s">
        <v>18</v>
      </c>
      <c r="C33" s="16">
        <v>3</v>
      </c>
      <c r="D33" s="16">
        <v>4</v>
      </c>
      <c r="E33" s="16">
        <v>2</v>
      </c>
      <c r="F33" s="16">
        <v>5</v>
      </c>
      <c r="G33" s="16">
        <v>6</v>
      </c>
      <c r="H33" s="16">
        <v>3</v>
      </c>
      <c r="I33" s="16">
        <v>5</v>
      </c>
      <c r="J33" s="17">
        <v>28</v>
      </c>
      <c r="K33" s="3"/>
    </row>
    <row r="34" spans="1:11">
      <c r="A34" s="3"/>
      <c r="B34" s="13" t="s">
        <v>19</v>
      </c>
      <c r="C34" s="16">
        <v>4</v>
      </c>
      <c r="D34" s="16">
        <v>7</v>
      </c>
      <c r="E34" s="16">
        <v>4</v>
      </c>
      <c r="F34" s="16">
        <v>3</v>
      </c>
      <c r="G34" s="16">
        <v>2</v>
      </c>
      <c r="H34" s="16">
        <v>5</v>
      </c>
      <c r="I34" s="16">
        <v>2</v>
      </c>
      <c r="J34" s="17">
        <v>27</v>
      </c>
      <c r="K34" s="3"/>
    </row>
    <row r="35" spans="1:11">
      <c r="A35" s="3"/>
      <c r="B35" s="13" t="s">
        <v>20</v>
      </c>
      <c r="C35" s="16">
        <v>5</v>
      </c>
      <c r="D35" s="16">
        <v>2</v>
      </c>
      <c r="E35" s="16">
        <v>6</v>
      </c>
      <c r="F35" s="16">
        <v>2</v>
      </c>
      <c r="G35" s="16">
        <v>3</v>
      </c>
      <c r="H35" s="16">
        <v>1</v>
      </c>
      <c r="I35" s="16">
        <v>3</v>
      </c>
      <c r="J35" s="17">
        <v>22</v>
      </c>
      <c r="K35" s="3"/>
    </row>
    <row r="36" spans="1:11">
      <c r="A36" s="3"/>
      <c r="B36" s="13" t="s">
        <v>21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2</v>
      </c>
      <c r="I36" s="16">
        <v>1</v>
      </c>
      <c r="J36" s="17">
        <v>8</v>
      </c>
      <c r="K36" s="3"/>
    </row>
    <row r="37" spans="1:11">
      <c r="A37" s="3"/>
      <c r="B37" s="18"/>
      <c r="C37" s="18"/>
      <c r="D37" s="18"/>
      <c r="E37" s="18"/>
      <c r="F37" s="18"/>
      <c r="G37" s="18"/>
      <c r="H37" s="18"/>
      <c r="I37" s="18"/>
      <c r="J37" s="18"/>
      <c r="K37" s="3"/>
    </row>
    <row r="38" spans="1:11" ht="15.75" thickBot="1">
      <c r="A38" s="3"/>
      <c r="B38" s="10" t="s">
        <v>10</v>
      </c>
      <c r="C38" s="11" t="s">
        <v>2</v>
      </c>
      <c r="D38" s="11" t="s">
        <v>3</v>
      </c>
      <c r="E38" s="11" t="s">
        <v>11</v>
      </c>
      <c r="F38" s="11" t="s">
        <v>5</v>
      </c>
      <c r="G38" s="11" t="s">
        <v>12</v>
      </c>
      <c r="H38" s="11" t="s">
        <v>7</v>
      </c>
      <c r="I38" s="11" t="s">
        <v>8</v>
      </c>
      <c r="J38" s="12" t="s">
        <v>9</v>
      </c>
      <c r="K38" s="3"/>
    </row>
    <row r="39" spans="1:11">
      <c r="A39" s="3"/>
      <c r="B39" s="13" t="s">
        <v>14</v>
      </c>
      <c r="C39" s="19">
        <v>128.4</v>
      </c>
      <c r="D39" s="19">
        <v>209.05</v>
      </c>
      <c r="E39" s="19">
        <v>211.6</v>
      </c>
      <c r="F39" s="19">
        <v>152.65</v>
      </c>
      <c r="G39" s="19">
        <v>145.80000000000001</v>
      </c>
      <c r="H39" s="19">
        <v>190.1</v>
      </c>
      <c r="I39" s="19">
        <v>197.75</v>
      </c>
      <c r="J39" s="20">
        <f>SUM(C39:I39)</f>
        <v>1235.3499999999999</v>
      </c>
      <c r="K39" s="3"/>
    </row>
    <row r="40" spans="1:11">
      <c r="A40" s="3"/>
      <c r="B40" s="13" t="s">
        <v>15</v>
      </c>
      <c r="C40" s="19">
        <v>96.15</v>
      </c>
      <c r="D40" s="19">
        <v>163.5</v>
      </c>
      <c r="E40" s="19">
        <v>195.85</v>
      </c>
      <c r="F40" s="19">
        <v>201.55</v>
      </c>
      <c r="G40" s="19">
        <v>150.55000000000001</v>
      </c>
      <c r="H40" s="19">
        <v>193.1</v>
      </c>
      <c r="I40" s="19">
        <v>165.95</v>
      </c>
      <c r="J40" s="20">
        <f t="shared" ref="J40:J46" si="1">SUM(C40:I40)</f>
        <v>1166.6499999999999</v>
      </c>
      <c r="K40" s="3"/>
    </row>
    <row r="41" spans="1:11">
      <c r="A41" s="3"/>
      <c r="B41" s="13" t="s">
        <v>16</v>
      </c>
      <c r="C41" s="19">
        <v>96.35</v>
      </c>
      <c r="D41" s="19">
        <v>171.75</v>
      </c>
      <c r="E41" s="19">
        <v>159.19999999999999</v>
      </c>
      <c r="F41" s="19">
        <v>189.25</v>
      </c>
      <c r="G41" s="19">
        <v>130.65</v>
      </c>
      <c r="H41" s="19">
        <v>169.4</v>
      </c>
      <c r="I41" s="19">
        <v>208.3</v>
      </c>
      <c r="J41" s="20">
        <f t="shared" si="1"/>
        <v>1124.8999999999999</v>
      </c>
      <c r="K41" s="3"/>
    </row>
    <row r="42" spans="1:11">
      <c r="A42" s="3"/>
      <c r="B42" s="13" t="s">
        <v>17</v>
      </c>
      <c r="C42" s="19">
        <v>86.15</v>
      </c>
      <c r="D42" s="19">
        <v>155.19999999999999</v>
      </c>
      <c r="E42" s="19">
        <v>164.85</v>
      </c>
      <c r="F42" s="19">
        <v>159.94999999999999</v>
      </c>
      <c r="G42" s="19">
        <v>162.4</v>
      </c>
      <c r="H42" s="19">
        <v>178.1</v>
      </c>
      <c r="I42" s="19">
        <v>178.5</v>
      </c>
      <c r="J42" s="20">
        <f t="shared" si="1"/>
        <v>1085.1500000000001</v>
      </c>
      <c r="K42" s="3"/>
    </row>
    <row r="43" spans="1:11">
      <c r="A43" s="3"/>
      <c r="B43" s="13" t="s">
        <v>18</v>
      </c>
      <c r="C43" s="19">
        <v>89.1</v>
      </c>
      <c r="D43" s="19">
        <v>160</v>
      </c>
      <c r="E43" s="19">
        <v>154</v>
      </c>
      <c r="F43" s="19">
        <v>158</v>
      </c>
      <c r="G43" s="19">
        <v>146.1</v>
      </c>
      <c r="H43" s="19">
        <v>146.4</v>
      </c>
      <c r="I43" s="19">
        <v>177.9</v>
      </c>
      <c r="J43" s="20">
        <f t="shared" si="1"/>
        <v>1031.5</v>
      </c>
      <c r="K43" s="3"/>
    </row>
    <row r="44" spans="1:11">
      <c r="A44" s="3"/>
      <c r="B44" s="13" t="s">
        <v>19</v>
      </c>
      <c r="C44" s="19">
        <v>91</v>
      </c>
      <c r="D44" s="19">
        <v>174.8</v>
      </c>
      <c r="E44" s="19">
        <v>162.69999999999999</v>
      </c>
      <c r="F44" s="19">
        <v>143</v>
      </c>
      <c r="G44" s="19">
        <v>102.9</v>
      </c>
      <c r="H44" s="19">
        <v>173.55</v>
      </c>
      <c r="I44" s="19">
        <v>136.94999999999999</v>
      </c>
      <c r="J44" s="20">
        <f t="shared" si="1"/>
        <v>984.90000000000009</v>
      </c>
      <c r="K44" s="3"/>
    </row>
    <row r="45" spans="1:11">
      <c r="A45" s="3"/>
      <c r="B45" s="13" t="s">
        <v>20</v>
      </c>
      <c r="C45" s="19">
        <v>91.4</v>
      </c>
      <c r="D45" s="19">
        <v>135.65</v>
      </c>
      <c r="E45" s="19">
        <v>169.15</v>
      </c>
      <c r="F45" s="19">
        <v>134.30000000000001</v>
      </c>
      <c r="G45" s="19">
        <v>128</v>
      </c>
      <c r="H45" s="19">
        <v>118.5</v>
      </c>
      <c r="I45" s="19">
        <v>159</v>
      </c>
      <c r="J45" s="20">
        <f t="shared" si="1"/>
        <v>936</v>
      </c>
      <c r="K45" s="3"/>
    </row>
    <row r="46" spans="1:11">
      <c r="A46" s="3"/>
      <c r="B46" s="13" t="s">
        <v>21</v>
      </c>
      <c r="C46" s="19">
        <v>79.3</v>
      </c>
      <c r="D46" s="19">
        <v>131.85</v>
      </c>
      <c r="E46" s="19">
        <v>142.35</v>
      </c>
      <c r="F46" s="19">
        <v>128.69999999999999</v>
      </c>
      <c r="G46" s="19">
        <v>97.7</v>
      </c>
      <c r="H46" s="19">
        <v>125.3</v>
      </c>
      <c r="I46" s="19">
        <v>77.150000000000006</v>
      </c>
      <c r="J46" s="20">
        <f t="shared" si="1"/>
        <v>782.34999999999991</v>
      </c>
      <c r="K46" s="3"/>
    </row>
    <row r="47" spans="1:11">
      <c r="A47" s="3"/>
      <c r="B47" s="21"/>
      <c r="C47" s="22"/>
      <c r="D47" s="22"/>
      <c r="E47" s="22"/>
      <c r="F47" s="22"/>
      <c r="G47" s="22"/>
      <c r="H47" s="22"/>
      <c r="I47" s="22"/>
      <c r="J47" s="23"/>
      <c r="K47" s="3"/>
    </row>
    <row r="48" spans="1:11" ht="18">
      <c r="A48" s="3"/>
      <c r="B48" s="7" t="s">
        <v>22</v>
      </c>
      <c r="C48" s="8"/>
      <c r="D48" s="8"/>
      <c r="E48" s="8"/>
      <c r="F48" s="8"/>
      <c r="G48" s="8"/>
      <c r="H48" s="8"/>
      <c r="I48" s="8"/>
      <c r="J48" s="9"/>
      <c r="K48" s="3"/>
    </row>
    <row r="49" spans="1:11" ht="15.75" thickBot="1">
      <c r="A49" s="3"/>
      <c r="B49" s="10"/>
      <c r="C49" s="11" t="s">
        <v>2</v>
      </c>
      <c r="D49" s="11" t="s">
        <v>3</v>
      </c>
      <c r="E49" s="11" t="s">
        <v>4</v>
      </c>
      <c r="F49" s="11" t="s">
        <v>5</v>
      </c>
      <c r="G49" s="11" t="s">
        <v>6</v>
      </c>
      <c r="H49" s="11" t="s">
        <v>7</v>
      </c>
      <c r="I49" s="11" t="s">
        <v>8</v>
      </c>
      <c r="J49" s="12" t="s">
        <v>9</v>
      </c>
      <c r="K49" s="3"/>
    </row>
    <row r="50" spans="1:11">
      <c r="A50" s="3"/>
      <c r="B50" s="13"/>
      <c r="C50" s="14"/>
      <c r="D50" s="14"/>
      <c r="E50" s="14"/>
      <c r="F50" s="14"/>
      <c r="G50" s="14"/>
      <c r="H50" s="14"/>
      <c r="I50" s="14"/>
      <c r="J50" s="15"/>
      <c r="K50" s="3"/>
    </row>
    <row r="51" spans="1:11">
      <c r="A51" s="3"/>
      <c r="B51" s="13" t="s">
        <v>15</v>
      </c>
      <c r="C51" s="16">
        <v>8</v>
      </c>
      <c r="D51" s="16">
        <v>3</v>
      </c>
      <c r="E51" s="16">
        <v>3</v>
      </c>
      <c r="F51" s="16">
        <v>8</v>
      </c>
      <c r="G51" s="16">
        <v>6</v>
      </c>
      <c r="H51" s="16">
        <v>4</v>
      </c>
      <c r="I51" s="16">
        <v>6</v>
      </c>
      <c r="J51" s="17">
        <v>38</v>
      </c>
      <c r="K51" s="3"/>
    </row>
    <row r="52" spans="1:11">
      <c r="A52" s="3"/>
      <c r="B52" s="13" t="s">
        <v>14</v>
      </c>
      <c r="C52" s="16">
        <v>3</v>
      </c>
      <c r="D52" s="16">
        <v>8</v>
      </c>
      <c r="E52" s="16">
        <v>6</v>
      </c>
      <c r="F52" s="16">
        <v>4</v>
      </c>
      <c r="G52" s="16">
        <v>7</v>
      </c>
      <c r="H52" s="16">
        <v>5</v>
      </c>
      <c r="I52" s="16">
        <v>4</v>
      </c>
      <c r="J52" s="17">
        <v>37</v>
      </c>
      <c r="K52" s="3"/>
    </row>
    <row r="53" spans="1:11">
      <c r="A53" s="3"/>
      <c r="B53" s="13" t="s">
        <v>17</v>
      </c>
      <c r="C53" s="16">
        <v>5</v>
      </c>
      <c r="D53" s="16">
        <v>5</v>
      </c>
      <c r="E53" s="16">
        <v>1</v>
      </c>
      <c r="F53" s="16">
        <v>5</v>
      </c>
      <c r="G53" s="16">
        <v>8</v>
      </c>
      <c r="H53" s="16">
        <v>8</v>
      </c>
      <c r="I53" s="16">
        <v>5</v>
      </c>
      <c r="J53" s="17">
        <v>37</v>
      </c>
      <c r="K53" s="3"/>
    </row>
    <row r="54" spans="1:11">
      <c r="A54" s="3"/>
      <c r="B54" s="13" t="s">
        <v>19</v>
      </c>
      <c r="C54" s="16">
        <v>6</v>
      </c>
      <c r="D54" s="16">
        <v>6</v>
      </c>
      <c r="E54" s="16">
        <v>7</v>
      </c>
      <c r="F54" s="16">
        <v>3</v>
      </c>
      <c r="G54" s="16">
        <v>5</v>
      </c>
      <c r="H54" s="16">
        <v>2</v>
      </c>
      <c r="I54" s="16">
        <v>8</v>
      </c>
      <c r="J54" s="17">
        <v>37</v>
      </c>
      <c r="K54" s="3"/>
    </row>
    <row r="55" spans="1:11">
      <c r="A55" s="3"/>
      <c r="B55" s="13" t="s">
        <v>16</v>
      </c>
      <c r="C55" s="16">
        <v>4</v>
      </c>
      <c r="D55" s="16">
        <v>4</v>
      </c>
      <c r="E55" s="16">
        <v>8</v>
      </c>
      <c r="F55" s="16">
        <v>7</v>
      </c>
      <c r="G55" s="16">
        <v>4</v>
      </c>
      <c r="H55" s="16">
        <v>7</v>
      </c>
      <c r="I55" s="16">
        <v>2</v>
      </c>
      <c r="J55" s="17">
        <v>36</v>
      </c>
      <c r="K55" s="3"/>
    </row>
    <row r="56" spans="1:11">
      <c r="A56" s="3"/>
      <c r="B56" s="13" t="s">
        <v>18</v>
      </c>
      <c r="C56" s="16">
        <v>2</v>
      </c>
      <c r="D56" s="16">
        <v>7</v>
      </c>
      <c r="E56" s="16">
        <v>5</v>
      </c>
      <c r="F56" s="16">
        <v>6</v>
      </c>
      <c r="G56" s="16">
        <v>2</v>
      </c>
      <c r="H56" s="16">
        <v>6</v>
      </c>
      <c r="I56" s="16">
        <v>7</v>
      </c>
      <c r="J56" s="17">
        <v>35</v>
      </c>
      <c r="K56" s="3"/>
    </row>
    <row r="57" spans="1:11">
      <c r="A57" s="3"/>
      <c r="B57" s="13" t="s">
        <v>21</v>
      </c>
      <c r="C57" s="16">
        <v>7</v>
      </c>
      <c r="D57" s="16">
        <v>1</v>
      </c>
      <c r="E57" s="16">
        <v>2</v>
      </c>
      <c r="F57" s="16">
        <v>2</v>
      </c>
      <c r="G57" s="16">
        <v>3</v>
      </c>
      <c r="H57" s="16">
        <v>3</v>
      </c>
      <c r="I57" s="16">
        <v>3</v>
      </c>
      <c r="J57" s="17">
        <v>21</v>
      </c>
      <c r="K57" s="3"/>
    </row>
    <row r="58" spans="1:11">
      <c r="A58" s="3"/>
      <c r="B58" s="13" t="s">
        <v>20</v>
      </c>
      <c r="C58" s="16">
        <v>1</v>
      </c>
      <c r="D58" s="16">
        <v>2</v>
      </c>
      <c r="E58" s="16">
        <v>4</v>
      </c>
      <c r="F58" s="16">
        <v>1</v>
      </c>
      <c r="G58" s="16">
        <v>1</v>
      </c>
      <c r="H58" s="16">
        <v>1</v>
      </c>
      <c r="I58" s="16">
        <v>1</v>
      </c>
      <c r="J58" s="17">
        <v>11</v>
      </c>
      <c r="K58" s="3"/>
    </row>
    <row r="59" spans="1:11">
      <c r="A59" s="3"/>
      <c r="B59" s="18"/>
      <c r="C59" s="18"/>
      <c r="D59" s="18"/>
      <c r="E59" s="18"/>
      <c r="F59" s="18"/>
      <c r="G59" s="18"/>
      <c r="H59" s="18"/>
      <c r="I59" s="18"/>
      <c r="J59" s="18"/>
      <c r="K59" s="3"/>
    </row>
    <row r="60" spans="1:11" ht="15.75" thickBot="1">
      <c r="A60" s="3"/>
      <c r="B60" s="10" t="s">
        <v>10</v>
      </c>
      <c r="C60" s="11" t="s">
        <v>2</v>
      </c>
      <c r="D60" s="11" t="s">
        <v>3</v>
      </c>
      <c r="E60" s="11" t="s">
        <v>11</v>
      </c>
      <c r="F60" s="11" t="s">
        <v>5</v>
      </c>
      <c r="G60" s="11" t="s">
        <v>12</v>
      </c>
      <c r="H60" s="11" t="s">
        <v>7</v>
      </c>
      <c r="I60" s="11" t="s">
        <v>8</v>
      </c>
      <c r="J60" s="12" t="s">
        <v>9</v>
      </c>
      <c r="K60" s="3"/>
    </row>
    <row r="61" spans="1:11">
      <c r="A61" s="3"/>
      <c r="B61" s="13" t="s">
        <v>15</v>
      </c>
      <c r="C61" s="19">
        <v>116.8</v>
      </c>
      <c r="D61" s="19">
        <v>168.35</v>
      </c>
      <c r="E61" s="19">
        <v>155.75</v>
      </c>
      <c r="F61" s="19">
        <v>196.3</v>
      </c>
      <c r="G61" s="19">
        <v>150.15</v>
      </c>
      <c r="H61" s="19">
        <v>169.4</v>
      </c>
      <c r="I61" s="19">
        <v>193.5</v>
      </c>
      <c r="J61" s="20">
        <v>1150.25</v>
      </c>
      <c r="K61" s="3"/>
    </row>
    <row r="62" spans="1:11">
      <c r="A62" s="3"/>
      <c r="B62" s="13" t="s">
        <v>14</v>
      </c>
      <c r="C62" s="19">
        <v>92.3</v>
      </c>
      <c r="D62" s="19">
        <v>223.25</v>
      </c>
      <c r="E62" s="19">
        <v>188.35</v>
      </c>
      <c r="F62" s="19">
        <v>162.85</v>
      </c>
      <c r="G62" s="19">
        <v>156.80000000000001</v>
      </c>
      <c r="H62" s="19">
        <v>172.95</v>
      </c>
      <c r="I62" s="19">
        <v>186.25</v>
      </c>
      <c r="J62" s="20">
        <v>1182.75</v>
      </c>
      <c r="K62" s="3"/>
    </row>
    <row r="63" spans="1:11">
      <c r="A63" s="3"/>
      <c r="B63" s="13" t="s">
        <v>17</v>
      </c>
      <c r="C63" s="19">
        <v>102.3</v>
      </c>
      <c r="D63" s="19">
        <v>188.15</v>
      </c>
      <c r="E63" s="19">
        <v>144.1</v>
      </c>
      <c r="F63" s="19">
        <v>167.55</v>
      </c>
      <c r="G63" s="19">
        <v>190.15</v>
      </c>
      <c r="H63" s="19">
        <v>190.7</v>
      </c>
      <c r="I63" s="19">
        <v>189.7</v>
      </c>
      <c r="J63" s="20">
        <v>1172.6499999999999</v>
      </c>
      <c r="K63" s="3"/>
    </row>
    <row r="64" spans="1:11">
      <c r="A64" s="3"/>
      <c r="B64" s="13" t="s">
        <v>19</v>
      </c>
      <c r="C64" s="19">
        <v>107.25</v>
      </c>
      <c r="D64" s="19">
        <v>200.4</v>
      </c>
      <c r="E64" s="19">
        <v>189.85</v>
      </c>
      <c r="F64" s="19">
        <v>151.1</v>
      </c>
      <c r="G64" s="19">
        <v>140</v>
      </c>
      <c r="H64" s="19">
        <v>143.15</v>
      </c>
      <c r="I64" s="19">
        <v>206</v>
      </c>
      <c r="J64" s="20">
        <v>1137.75</v>
      </c>
      <c r="K64" s="3"/>
    </row>
    <row r="65" spans="1:11">
      <c r="A65" s="3"/>
      <c r="B65" s="13" t="s">
        <v>16</v>
      </c>
      <c r="C65" s="19">
        <v>101.9</v>
      </c>
      <c r="D65" s="19">
        <v>177.3</v>
      </c>
      <c r="E65" s="19">
        <v>207.15</v>
      </c>
      <c r="F65" s="19">
        <v>196</v>
      </c>
      <c r="G65" s="19">
        <v>139.44999999999999</v>
      </c>
      <c r="H65" s="19">
        <v>186.2</v>
      </c>
      <c r="I65" s="19">
        <v>147.25</v>
      </c>
      <c r="J65" s="20">
        <v>1155.25</v>
      </c>
      <c r="K65" s="3"/>
    </row>
    <row r="66" spans="1:11">
      <c r="A66" s="3"/>
      <c r="B66" s="13" t="s">
        <v>18</v>
      </c>
      <c r="C66" s="19">
        <v>89.6</v>
      </c>
      <c r="D66" s="19">
        <v>207.8</v>
      </c>
      <c r="E66" s="19">
        <v>161.44999999999999</v>
      </c>
      <c r="F66" s="19">
        <v>171.35</v>
      </c>
      <c r="G66" s="19">
        <v>138</v>
      </c>
      <c r="H66" s="19">
        <v>177.3</v>
      </c>
      <c r="I66" s="19">
        <v>197.05</v>
      </c>
      <c r="J66" s="20">
        <v>1142.55</v>
      </c>
      <c r="K66" s="3"/>
    </row>
    <row r="67" spans="1:11">
      <c r="A67" s="3"/>
      <c r="B67" s="13" t="s">
        <v>21</v>
      </c>
      <c r="C67" s="19">
        <v>115.65</v>
      </c>
      <c r="D67" s="19">
        <v>139.69999999999999</v>
      </c>
      <c r="E67" s="19">
        <v>153.35</v>
      </c>
      <c r="F67" s="19">
        <v>138.69999999999999</v>
      </c>
      <c r="G67" s="19">
        <v>138.44999999999999</v>
      </c>
      <c r="H67" s="19">
        <v>152.30000000000001</v>
      </c>
      <c r="I67" s="19">
        <v>153</v>
      </c>
      <c r="J67" s="20">
        <v>991.14999999999986</v>
      </c>
      <c r="K67" s="3"/>
    </row>
    <row r="68" spans="1:11">
      <c r="A68" s="3"/>
      <c r="B68" s="13" t="s">
        <v>20</v>
      </c>
      <c r="C68" s="19">
        <v>84.65</v>
      </c>
      <c r="D68" s="19">
        <v>140.30000000000001</v>
      </c>
      <c r="E68" s="19">
        <v>158.25</v>
      </c>
      <c r="F68" s="19">
        <v>119.9</v>
      </c>
      <c r="G68" s="19">
        <v>105.2</v>
      </c>
      <c r="H68" s="19">
        <v>130.15</v>
      </c>
      <c r="I68" s="19">
        <v>141.19999999999999</v>
      </c>
      <c r="J68" s="20">
        <v>879.65000000000009</v>
      </c>
      <c r="K68" s="3"/>
    </row>
    <row r="69" spans="1:11">
      <c r="A69" s="3"/>
      <c r="B69" s="21"/>
      <c r="C69" s="22"/>
      <c r="D69" s="22"/>
      <c r="E69" s="22"/>
      <c r="F69" s="22"/>
      <c r="G69" s="22"/>
      <c r="H69" s="22"/>
      <c r="I69" s="22"/>
      <c r="J69" s="23"/>
      <c r="K69" s="3"/>
    </row>
    <row r="70" spans="1:11" ht="18">
      <c r="A70" s="3"/>
      <c r="B70" s="24" t="s">
        <v>23</v>
      </c>
      <c r="C70" s="14"/>
      <c r="D70" s="14"/>
      <c r="E70" s="14"/>
      <c r="F70" s="14"/>
      <c r="G70" s="14"/>
      <c r="H70" s="14"/>
      <c r="I70" s="14"/>
      <c r="J70" s="25"/>
      <c r="K70" s="3"/>
    </row>
    <row r="71" spans="1:11" ht="15.75" thickBot="1">
      <c r="A71" s="3"/>
      <c r="B71" s="10"/>
      <c r="C71" s="11" t="s">
        <v>2</v>
      </c>
      <c r="D71" s="11" t="s">
        <v>3</v>
      </c>
      <c r="E71" s="11" t="s">
        <v>4</v>
      </c>
      <c r="F71" s="11" t="s">
        <v>5</v>
      </c>
      <c r="G71" s="11" t="s">
        <v>6</v>
      </c>
      <c r="H71" s="11" t="s">
        <v>7</v>
      </c>
      <c r="I71" s="11" t="s">
        <v>8</v>
      </c>
      <c r="J71" s="12" t="s">
        <v>9</v>
      </c>
      <c r="K71" s="3"/>
    </row>
    <row r="72" spans="1:11">
      <c r="A72" s="3"/>
      <c r="B72" s="13"/>
      <c r="C72" s="14"/>
      <c r="D72" s="14"/>
      <c r="E72" s="14"/>
      <c r="F72" s="14"/>
      <c r="G72" s="14"/>
      <c r="H72" s="14"/>
      <c r="I72" s="14"/>
      <c r="J72" s="15"/>
      <c r="K72" s="3"/>
    </row>
    <row r="73" spans="1:11">
      <c r="A73" s="3"/>
      <c r="B73" s="13" t="s">
        <v>24</v>
      </c>
      <c r="C73" s="16">
        <v>4</v>
      </c>
      <c r="D73" s="16">
        <v>5</v>
      </c>
      <c r="E73" s="16">
        <v>8</v>
      </c>
      <c r="F73" s="16">
        <v>8</v>
      </c>
      <c r="G73" s="16">
        <v>8</v>
      </c>
      <c r="H73" s="16">
        <v>4</v>
      </c>
      <c r="I73" s="16">
        <v>8</v>
      </c>
      <c r="J73" s="17">
        <v>45</v>
      </c>
      <c r="K73" s="3"/>
    </row>
    <row r="74" spans="1:11">
      <c r="A74" s="3"/>
      <c r="B74" s="13" t="s">
        <v>21</v>
      </c>
      <c r="C74" s="16">
        <v>8</v>
      </c>
      <c r="D74" s="16">
        <v>8</v>
      </c>
      <c r="E74" s="16">
        <v>7</v>
      </c>
      <c r="F74" s="16">
        <v>3</v>
      </c>
      <c r="G74" s="16">
        <v>7</v>
      </c>
      <c r="H74" s="16">
        <v>6</v>
      </c>
      <c r="I74" s="16">
        <v>5</v>
      </c>
      <c r="J74" s="17">
        <v>44</v>
      </c>
      <c r="K74" s="3"/>
    </row>
    <row r="75" spans="1:11">
      <c r="A75" s="3"/>
      <c r="B75" s="13" t="s">
        <v>16</v>
      </c>
      <c r="C75" s="16">
        <v>5</v>
      </c>
      <c r="D75" s="16">
        <v>7</v>
      </c>
      <c r="E75" s="16">
        <v>2</v>
      </c>
      <c r="F75" s="16">
        <v>7</v>
      </c>
      <c r="G75" s="16">
        <v>6</v>
      </c>
      <c r="H75" s="16">
        <v>8</v>
      </c>
      <c r="I75" s="16">
        <v>7</v>
      </c>
      <c r="J75" s="17">
        <v>42</v>
      </c>
      <c r="K75" s="3"/>
    </row>
    <row r="76" spans="1:11">
      <c r="A76" s="3"/>
      <c r="B76" s="13" t="s">
        <v>14</v>
      </c>
      <c r="C76" s="16">
        <v>3</v>
      </c>
      <c r="D76" s="16">
        <v>6</v>
      </c>
      <c r="E76" s="16">
        <v>4</v>
      </c>
      <c r="F76" s="16">
        <v>5</v>
      </c>
      <c r="G76" s="16">
        <v>2</v>
      </c>
      <c r="H76" s="16">
        <v>7</v>
      </c>
      <c r="I76" s="16">
        <v>4</v>
      </c>
      <c r="J76" s="17">
        <v>31</v>
      </c>
      <c r="K76" s="3"/>
    </row>
    <row r="77" spans="1:11">
      <c r="A77" s="3"/>
      <c r="B77" s="13" t="s">
        <v>18</v>
      </c>
      <c r="C77" s="16">
        <v>6</v>
      </c>
      <c r="D77" s="16">
        <v>2</v>
      </c>
      <c r="E77" s="16">
        <v>6</v>
      </c>
      <c r="F77" s="16">
        <v>6</v>
      </c>
      <c r="G77" s="16">
        <v>5</v>
      </c>
      <c r="H77" s="16">
        <v>3</v>
      </c>
      <c r="I77" s="16">
        <v>2</v>
      </c>
      <c r="J77" s="17">
        <v>30</v>
      </c>
      <c r="K77" s="3"/>
    </row>
    <row r="78" spans="1:11">
      <c r="A78" s="3"/>
      <c r="B78" s="13" t="s">
        <v>25</v>
      </c>
      <c r="C78" s="16">
        <v>7</v>
      </c>
      <c r="D78" s="16">
        <v>4</v>
      </c>
      <c r="E78" s="16">
        <v>3</v>
      </c>
      <c r="F78" s="16">
        <v>2</v>
      </c>
      <c r="G78" s="16">
        <v>3</v>
      </c>
      <c r="H78" s="16">
        <v>2</v>
      </c>
      <c r="I78" s="16">
        <v>3</v>
      </c>
      <c r="J78" s="17">
        <v>24</v>
      </c>
      <c r="K78" s="3"/>
    </row>
    <row r="79" spans="1:11">
      <c r="A79" s="3"/>
      <c r="B79" s="13" t="s">
        <v>20</v>
      </c>
      <c r="C79" s="16">
        <v>1</v>
      </c>
      <c r="D79" s="16">
        <v>3</v>
      </c>
      <c r="E79" s="16">
        <v>5</v>
      </c>
      <c r="F79" s="16">
        <v>4</v>
      </c>
      <c r="G79" s="16">
        <v>4</v>
      </c>
      <c r="H79" s="16">
        <v>1</v>
      </c>
      <c r="I79" s="16">
        <v>1</v>
      </c>
      <c r="J79" s="17">
        <v>19</v>
      </c>
      <c r="K79" s="3"/>
    </row>
    <row r="80" spans="1:11">
      <c r="A80" s="3"/>
      <c r="B80" s="13" t="s">
        <v>17</v>
      </c>
      <c r="C80" s="16">
        <v>2</v>
      </c>
      <c r="D80" s="16">
        <v>1</v>
      </c>
      <c r="E80" s="16">
        <v>1</v>
      </c>
      <c r="F80" s="16">
        <v>1</v>
      </c>
      <c r="G80" s="16">
        <v>1</v>
      </c>
      <c r="H80" s="16">
        <v>5</v>
      </c>
      <c r="I80" s="16">
        <v>6</v>
      </c>
      <c r="J80" s="17">
        <v>17</v>
      </c>
      <c r="K80" s="3"/>
    </row>
    <row r="81" spans="1:11">
      <c r="A81" s="3"/>
      <c r="B81" s="13"/>
      <c r="C81" s="14"/>
      <c r="D81" s="14"/>
      <c r="E81" s="14"/>
      <c r="F81" s="14"/>
      <c r="G81" s="14"/>
      <c r="H81" s="14"/>
      <c r="I81" s="14"/>
      <c r="J81" s="25"/>
      <c r="K81" s="3"/>
    </row>
    <row r="82" spans="1:11" ht="15.75" thickBot="1">
      <c r="A82" s="3"/>
      <c r="B82" s="10"/>
      <c r="C82" s="11" t="s">
        <v>2</v>
      </c>
      <c r="D82" s="11" t="s">
        <v>3</v>
      </c>
      <c r="E82" s="11" t="s">
        <v>4</v>
      </c>
      <c r="F82" s="11" t="s">
        <v>5</v>
      </c>
      <c r="G82" s="11" t="s">
        <v>6</v>
      </c>
      <c r="H82" s="11" t="s">
        <v>7</v>
      </c>
      <c r="I82" s="11" t="s">
        <v>8</v>
      </c>
      <c r="J82" s="12" t="s">
        <v>9</v>
      </c>
      <c r="K82" s="3"/>
    </row>
    <row r="83" spans="1:11">
      <c r="A83" s="3"/>
      <c r="B83" s="13"/>
      <c r="C83" s="14"/>
      <c r="D83" s="14"/>
      <c r="E83" s="14"/>
      <c r="F83" s="14"/>
      <c r="G83" s="14"/>
      <c r="H83" s="14"/>
      <c r="I83" s="14"/>
      <c r="J83" s="15"/>
      <c r="K83" s="3"/>
    </row>
    <row r="84" spans="1:11">
      <c r="A84" s="3"/>
      <c r="B84" s="13" t="s">
        <v>24</v>
      </c>
      <c r="C84" s="19">
        <v>102.3</v>
      </c>
      <c r="D84" s="19">
        <v>175.4</v>
      </c>
      <c r="E84" s="19">
        <v>223.85</v>
      </c>
      <c r="F84" s="19">
        <v>215.8</v>
      </c>
      <c r="G84" s="19">
        <v>224.35</v>
      </c>
      <c r="H84" s="19">
        <v>178.9</v>
      </c>
      <c r="I84" s="19">
        <v>170.5</v>
      </c>
      <c r="J84" s="20">
        <v>1291.0999999999999</v>
      </c>
      <c r="K84" s="3"/>
    </row>
    <row r="85" spans="1:11">
      <c r="A85" s="3"/>
      <c r="B85" s="13" t="s">
        <v>21</v>
      </c>
      <c r="C85" s="19">
        <v>130.44999999999999</v>
      </c>
      <c r="D85" s="19">
        <v>191</v>
      </c>
      <c r="E85" s="19">
        <v>207.5</v>
      </c>
      <c r="F85" s="19">
        <v>149.80000000000001</v>
      </c>
      <c r="G85" s="19">
        <v>204</v>
      </c>
      <c r="H85" s="19">
        <v>183.75</v>
      </c>
      <c r="I85" s="19">
        <v>140.19999999999999</v>
      </c>
      <c r="J85" s="20">
        <v>1206.7</v>
      </c>
      <c r="K85" s="3"/>
    </row>
    <row r="86" spans="1:11">
      <c r="A86" s="3"/>
      <c r="B86" s="13" t="s">
        <v>16</v>
      </c>
      <c r="C86" s="19">
        <v>105.8</v>
      </c>
      <c r="D86" s="19">
        <v>181.4</v>
      </c>
      <c r="E86" s="19">
        <v>151.30000000000001</v>
      </c>
      <c r="F86" s="19">
        <v>210.2</v>
      </c>
      <c r="G86" s="19">
        <v>202.95</v>
      </c>
      <c r="H86" s="19">
        <v>217.2</v>
      </c>
      <c r="I86" s="19">
        <v>166.05</v>
      </c>
      <c r="J86" s="20">
        <v>1234.9000000000001</v>
      </c>
      <c r="K86" s="3"/>
    </row>
    <row r="87" spans="1:11">
      <c r="A87" s="3"/>
      <c r="B87" s="13" t="s">
        <v>14</v>
      </c>
      <c r="C87" s="19">
        <v>100.45</v>
      </c>
      <c r="D87" s="19">
        <v>175.65</v>
      </c>
      <c r="E87" s="19">
        <v>163</v>
      </c>
      <c r="F87" s="19">
        <v>162.80000000000001</v>
      </c>
      <c r="G87" s="19">
        <v>143.6</v>
      </c>
      <c r="H87" s="19">
        <v>202.3</v>
      </c>
      <c r="I87" s="19">
        <v>137.44999999999999</v>
      </c>
      <c r="J87" s="20">
        <v>1085.2500000000002</v>
      </c>
      <c r="K87" s="3"/>
    </row>
    <row r="88" spans="1:11">
      <c r="A88" s="3"/>
      <c r="B88" s="13" t="s">
        <v>18</v>
      </c>
      <c r="C88" s="19">
        <v>118.7</v>
      </c>
      <c r="D88" s="19">
        <v>150.69999999999999</v>
      </c>
      <c r="E88" s="19">
        <v>189.3</v>
      </c>
      <c r="F88" s="19">
        <v>193.9</v>
      </c>
      <c r="G88" s="19">
        <v>201.4</v>
      </c>
      <c r="H88" s="19">
        <v>175.1</v>
      </c>
      <c r="I88" s="19">
        <v>129.19999999999999</v>
      </c>
      <c r="J88" s="20">
        <v>1158.3</v>
      </c>
      <c r="K88" s="3"/>
    </row>
    <row r="89" spans="1:11">
      <c r="A89" s="3"/>
      <c r="B89" s="13" t="s">
        <v>25</v>
      </c>
      <c r="C89" s="19">
        <v>125.55</v>
      </c>
      <c r="D89" s="19">
        <v>159.1</v>
      </c>
      <c r="E89" s="19">
        <v>158.9</v>
      </c>
      <c r="F89" s="19">
        <v>138.30000000000001</v>
      </c>
      <c r="G89" s="19">
        <v>144.69999999999999</v>
      </c>
      <c r="H89" s="19">
        <v>164.55</v>
      </c>
      <c r="I89" s="19">
        <v>136.30000000000001</v>
      </c>
      <c r="J89" s="20">
        <v>1027.3999999999999</v>
      </c>
      <c r="K89" s="3"/>
    </row>
    <row r="90" spans="1:11">
      <c r="A90" s="3"/>
      <c r="B90" s="13" t="s">
        <v>20</v>
      </c>
      <c r="C90" s="19">
        <v>70.099999999999994</v>
      </c>
      <c r="D90" s="19">
        <v>151</v>
      </c>
      <c r="E90" s="19">
        <v>171.9</v>
      </c>
      <c r="F90" s="19">
        <v>152.19999999999999</v>
      </c>
      <c r="G90" s="19">
        <v>153.1</v>
      </c>
      <c r="H90" s="19">
        <v>142.5</v>
      </c>
      <c r="I90" s="19">
        <v>76</v>
      </c>
      <c r="J90" s="20">
        <v>916.8</v>
      </c>
      <c r="K90" s="3"/>
    </row>
    <row r="91" spans="1:11">
      <c r="A91" s="3"/>
      <c r="B91" s="26" t="s">
        <v>17</v>
      </c>
      <c r="C91" s="27">
        <v>93.5</v>
      </c>
      <c r="D91" s="27">
        <v>113.75</v>
      </c>
      <c r="E91" s="27">
        <v>122.1</v>
      </c>
      <c r="F91" s="27">
        <v>111.3</v>
      </c>
      <c r="G91" s="27">
        <v>121.7</v>
      </c>
      <c r="H91" s="27">
        <v>181.9</v>
      </c>
      <c r="I91" s="27">
        <v>165.35</v>
      </c>
      <c r="J91" s="28">
        <v>909.6</v>
      </c>
      <c r="K91" s="3"/>
    </row>
    <row r="92" spans="1:11">
      <c r="A92" s="3"/>
      <c r="B92" s="29"/>
      <c r="C92" s="29"/>
      <c r="D92" s="29"/>
      <c r="E92" s="29"/>
      <c r="F92" s="29"/>
      <c r="G92" s="29"/>
      <c r="H92" s="29"/>
      <c r="I92" s="29"/>
      <c r="J92" s="29"/>
      <c r="K92" s="3"/>
    </row>
    <row r="93" spans="1:11" ht="18">
      <c r="A93" s="3"/>
      <c r="B93" s="7" t="s">
        <v>26</v>
      </c>
      <c r="C93" s="8"/>
      <c r="D93" s="8"/>
      <c r="E93" s="8"/>
      <c r="F93" s="8"/>
      <c r="G93" s="8"/>
      <c r="H93" s="8"/>
      <c r="I93" s="8"/>
      <c r="J93" s="9"/>
      <c r="K93" s="3"/>
    </row>
    <row r="94" spans="1:11" ht="15.75" thickBot="1">
      <c r="A94" s="3"/>
      <c r="B94" s="10"/>
      <c r="C94" s="11" t="s">
        <v>2</v>
      </c>
      <c r="D94" s="11" t="s">
        <v>3</v>
      </c>
      <c r="E94" s="11" t="s">
        <v>4</v>
      </c>
      <c r="F94" s="11" t="s">
        <v>5</v>
      </c>
      <c r="G94" s="11" t="s">
        <v>6</v>
      </c>
      <c r="H94" s="11" t="s">
        <v>7</v>
      </c>
      <c r="I94" s="11" t="s">
        <v>8</v>
      </c>
      <c r="J94" s="12" t="s">
        <v>9</v>
      </c>
      <c r="K94" s="3"/>
    </row>
    <row r="95" spans="1:11">
      <c r="A95" s="3"/>
      <c r="B95" s="13"/>
      <c r="C95" s="14"/>
      <c r="D95" s="14"/>
      <c r="E95" s="14"/>
      <c r="F95" s="14"/>
      <c r="G95" s="14"/>
      <c r="H95" s="14"/>
      <c r="I95" s="14"/>
      <c r="J95" s="15"/>
      <c r="K95" s="3"/>
    </row>
    <row r="96" spans="1:11">
      <c r="A96" s="3"/>
      <c r="B96" s="13" t="s">
        <v>16</v>
      </c>
      <c r="C96" s="16">
        <f t="shared" ref="C96:I103" si="2">RANK(C107,C$107:C$114,1)</f>
        <v>6</v>
      </c>
      <c r="D96" s="16">
        <f t="shared" si="2"/>
        <v>5</v>
      </c>
      <c r="E96" s="16">
        <f t="shared" si="2"/>
        <v>7</v>
      </c>
      <c r="F96" s="16">
        <f t="shared" si="2"/>
        <v>7</v>
      </c>
      <c r="G96" s="16">
        <f t="shared" si="2"/>
        <v>7</v>
      </c>
      <c r="H96" s="16">
        <f t="shared" si="2"/>
        <v>8</v>
      </c>
      <c r="I96" s="16">
        <f t="shared" si="2"/>
        <v>5</v>
      </c>
      <c r="J96" s="17">
        <f t="shared" ref="J96:J103" si="3">SUM(C96:I96)</f>
        <v>45</v>
      </c>
      <c r="K96" s="3"/>
    </row>
    <row r="97" spans="1:11">
      <c r="A97" s="3"/>
      <c r="B97" s="13" t="s">
        <v>19</v>
      </c>
      <c r="C97" s="16">
        <f t="shared" si="2"/>
        <v>7</v>
      </c>
      <c r="D97" s="16">
        <f t="shared" si="2"/>
        <v>8</v>
      </c>
      <c r="E97" s="16">
        <f t="shared" si="2"/>
        <v>6</v>
      </c>
      <c r="F97" s="16">
        <f t="shared" si="2"/>
        <v>3</v>
      </c>
      <c r="G97" s="16">
        <f t="shared" si="2"/>
        <v>4</v>
      </c>
      <c r="H97" s="16">
        <f t="shared" si="2"/>
        <v>7</v>
      </c>
      <c r="I97" s="16">
        <f t="shared" si="2"/>
        <v>8</v>
      </c>
      <c r="J97" s="17">
        <f t="shared" si="3"/>
        <v>43</v>
      </c>
      <c r="K97" s="3"/>
    </row>
    <row r="98" spans="1:11">
      <c r="A98" s="3"/>
      <c r="B98" s="13" t="s">
        <v>15</v>
      </c>
      <c r="C98" s="16">
        <f t="shared" si="2"/>
        <v>5</v>
      </c>
      <c r="D98" s="16">
        <f t="shared" si="2"/>
        <v>7</v>
      </c>
      <c r="E98" s="16">
        <f t="shared" si="2"/>
        <v>5</v>
      </c>
      <c r="F98" s="16">
        <f t="shared" si="2"/>
        <v>8</v>
      </c>
      <c r="G98" s="16">
        <f t="shared" si="2"/>
        <v>6</v>
      </c>
      <c r="H98" s="16">
        <f t="shared" si="2"/>
        <v>6</v>
      </c>
      <c r="I98" s="16">
        <f t="shared" si="2"/>
        <v>6</v>
      </c>
      <c r="J98" s="17">
        <f t="shared" si="3"/>
        <v>43</v>
      </c>
      <c r="K98" s="3"/>
    </row>
    <row r="99" spans="1:11">
      <c r="A99" s="3"/>
      <c r="B99" s="13" t="s">
        <v>18</v>
      </c>
      <c r="C99" s="16">
        <f t="shared" si="2"/>
        <v>4</v>
      </c>
      <c r="D99" s="16">
        <f t="shared" si="2"/>
        <v>6</v>
      </c>
      <c r="E99" s="16">
        <f t="shared" si="2"/>
        <v>1</v>
      </c>
      <c r="F99" s="16">
        <f t="shared" si="2"/>
        <v>6</v>
      </c>
      <c r="G99" s="16">
        <f t="shared" si="2"/>
        <v>8</v>
      </c>
      <c r="H99" s="16">
        <f t="shared" si="2"/>
        <v>5</v>
      </c>
      <c r="I99" s="16">
        <f t="shared" si="2"/>
        <v>7</v>
      </c>
      <c r="J99" s="17">
        <f t="shared" si="3"/>
        <v>37</v>
      </c>
      <c r="K99" s="3"/>
    </row>
    <row r="100" spans="1:11">
      <c r="A100" s="3"/>
      <c r="B100" s="13" t="s">
        <v>21</v>
      </c>
      <c r="C100" s="16">
        <f t="shared" si="2"/>
        <v>8</v>
      </c>
      <c r="D100" s="16">
        <f t="shared" si="2"/>
        <v>2</v>
      </c>
      <c r="E100" s="16">
        <f t="shared" si="2"/>
        <v>8</v>
      </c>
      <c r="F100" s="16">
        <f t="shared" si="2"/>
        <v>4</v>
      </c>
      <c r="G100" s="16">
        <f t="shared" si="2"/>
        <v>5</v>
      </c>
      <c r="H100" s="16">
        <f t="shared" si="2"/>
        <v>4</v>
      </c>
      <c r="I100" s="16">
        <f t="shared" si="2"/>
        <v>4</v>
      </c>
      <c r="J100" s="17">
        <f t="shared" si="3"/>
        <v>35</v>
      </c>
      <c r="K100" s="3"/>
    </row>
    <row r="101" spans="1:11">
      <c r="A101" s="3"/>
      <c r="B101" s="13" t="s">
        <v>27</v>
      </c>
      <c r="C101" s="16">
        <f t="shared" si="2"/>
        <v>3</v>
      </c>
      <c r="D101" s="16">
        <f t="shared" si="2"/>
        <v>3</v>
      </c>
      <c r="E101" s="16">
        <f t="shared" si="2"/>
        <v>4</v>
      </c>
      <c r="F101" s="16">
        <f t="shared" si="2"/>
        <v>2</v>
      </c>
      <c r="G101" s="16">
        <f t="shared" si="2"/>
        <v>1</v>
      </c>
      <c r="H101" s="16">
        <f t="shared" si="2"/>
        <v>2</v>
      </c>
      <c r="I101" s="16">
        <f t="shared" si="2"/>
        <v>3</v>
      </c>
      <c r="J101" s="17">
        <f t="shared" si="3"/>
        <v>18</v>
      </c>
      <c r="K101" s="3"/>
    </row>
    <row r="102" spans="1:11">
      <c r="A102" s="3"/>
      <c r="B102" s="13" t="s">
        <v>20</v>
      </c>
      <c r="C102" s="16">
        <f t="shared" si="2"/>
        <v>2</v>
      </c>
      <c r="D102" s="16">
        <f t="shared" si="2"/>
        <v>4</v>
      </c>
      <c r="E102" s="16">
        <f t="shared" si="2"/>
        <v>3</v>
      </c>
      <c r="F102" s="16">
        <f t="shared" si="2"/>
        <v>1</v>
      </c>
      <c r="G102" s="16">
        <f t="shared" si="2"/>
        <v>2</v>
      </c>
      <c r="H102" s="16">
        <f t="shared" si="2"/>
        <v>3</v>
      </c>
      <c r="I102" s="16">
        <f t="shared" si="2"/>
        <v>1</v>
      </c>
      <c r="J102" s="17">
        <f t="shared" si="3"/>
        <v>16</v>
      </c>
      <c r="K102" s="3"/>
    </row>
    <row r="103" spans="1:11">
      <c r="A103" s="3"/>
      <c r="B103" s="13" t="s">
        <v>14</v>
      </c>
      <c r="C103" s="16">
        <f t="shared" si="2"/>
        <v>1</v>
      </c>
      <c r="D103" s="16">
        <f t="shared" si="2"/>
        <v>1</v>
      </c>
      <c r="E103" s="16">
        <f t="shared" si="2"/>
        <v>2</v>
      </c>
      <c r="F103" s="16">
        <f t="shared" si="2"/>
        <v>5</v>
      </c>
      <c r="G103" s="16">
        <f t="shared" si="2"/>
        <v>3</v>
      </c>
      <c r="H103" s="16">
        <f t="shared" si="2"/>
        <v>1</v>
      </c>
      <c r="I103" s="16">
        <f t="shared" si="2"/>
        <v>2</v>
      </c>
      <c r="J103" s="17">
        <f t="shared" si="3"/>
        <v>15</v>
      </c>
      <c r="K103" s="3"/>
    </row>
    <row r="104" spans="1:11">
      <c r="A104" s="3"/>
      <c r="B104" s="13"/>
      <c r="C104" s="14"/>
      <c r="D104" s="14"/>
      <c r="E104" s="14"/>
      <c r="F104" s="14"/>
      <c r="G104" s="14"/>
      <c r="H104" s="14"/>
      <c r="I104" s="14"/>
      <c r="J104" s="25"/>
      <c r="K104" s="3"/>
    </row>
    <row r="105" spans="1:11" ht="15.75" thickBot="1">
      <c r="A105" s="3"/>
      <c r="B105" s="10"/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2" t="s">
        <v>9</v>
      </c>
      <c r="K105" s="3"/>
    </row>
    <row r="106" spans="1:11">
      <c r="A106" s="3"/>
      <c r="B106" s="13"/>
      <c r="C106" s="14"/>
      <c r="D106" s="14"/>
      <c r="E106" s="14"/>
      <c r="F106" s="14"/>
      <c r="G106" s="14"/>
      <c r="H106" s="14"/>
      <c r="I106" s="14"/>
      <c r="J106" s="15"/>
      <c r="K106" s="3"/>
    </row>
    <row r="107" spans="1:11">
      <c r="A107" s="3"/>
      <c r="B107" s="13" t="s">
        <v>16</v>
      </c>
      <c r="C107" s="19">
        <v>129</v>
      </c>
      <c r="D107" s="19">
        <v>189.75</v>
      </c>
      <c r="E107" s="19">
        <v>218.4</v>
      </c>
      <c r="F107" s="19">
        <v>203.45</v>
      </c>
      <c r="G107" s="19">
        <v>172.7</v>
      </c>
      <c r="H107" s="19">
        <v>230.05</v>
      </c>
      <c r="I107" s="19">
        <v>200.9</v>
      </c>
      <c r="J107" s="20">
        <f t="shared" ref="J107:J114" si="4">SUM(C107:I107)</f>
        <v>1344.25</v>
      </c>
      <c r="K107" s="3"/>
    </row>
    <row r="108" spans="1:11">
      <c r="A108" s="3"/>
      <c r="B108" s="13" t="s">
        <v>19</v>
      </c>
      <c r="C108" s="19">
        <v>130.65</v>
      </c>
      <c r="D108" s="19">
        <v>211.05</v>
      </c>
      <c r="E108" s="19">
        <v>193.35</v>
      </c>
      <c r="F108" s="19">
        <v>166.25</v>
      </c>
      <c r="G108" s="19">
        <v>154</v>
      </c>
      <c r="H108" s="19">
        <v>223.8</v>
      </c>
      <c r="I108" s="19">
        <v>219.9</v>
      </c>
      <c r="J108" s="20">
        <f t="shared" si="4"/>
        <v>1299.0000000000002</v>
      </c>
      <c r="K108" s="3"/>
    </row>
    <row r="109" spans="1:11">
      <c r="A109" s="3"/>
      <c r="B109" s="13" t="s">
        <v>15</v>
      </c>
      <c r="C109" s="19">
        <v>127.1</v>
      </c>
      <c r="D109" s="19">
        <v>209.65</v>
      </c>
      <c r="E109" s="19">
        <v>180.8</v>
      </c>
      <c r="F109" s="19">
        <v>204.35</v>
      </c>
      <c r="G109" s="19">
        <v>169.05</v>
      </c>
      <c r="H109" s="19">
        <v>194.5</v>
      </c>
      <c r="I109" s="19">
        <v>205.8</v>
      </c>
      <c r="J109" s="20">
        <f t="shared" si="4"/>
        <v>1291.25</v>
      </c>
      <c r="K109" s="3"/>
    </row>
    <row r="110" spans="1:11">
      <c r="A110" s="3"/>
      <c r="B110" s="13" t="s">
        <v>18</v>
      </c>
      <c r="C110" s="19">
        <v>111.9</v>
      </c>
      <c r="D110" s="19">
        <v>206.65</v>
      </c>
      <c r="E110" s="19">
        <v>129.6</v>
      </c>
      <c r="F110" s="19">
        <v>195.8</v>
      </c>
      <c r="G110" s="19">
        <v>182.7</v>
      </c>
      <c r="H110" s="19">
        <v>190</v>
      </c>
      <c r="I110" s="19">
        <v>211.2</v>
      </c>
      <c r="J110" s="20">
        <f t="shared" si="4"/>
        <v>1227.8500000000001</v>
      </c>
      <c r="K110" s="3"/>
    </row>
    <row r="111" spans="1:11">
      <c r="A111" s="3"/>
      <c r="B111" s="13" t="s">
        <v>21</v>
      </c>
      <c r="C111" s="19">
        <v>136.75</v>
      </c>
      <c r="D111" s="19">
        <v>153.9</v>
      </c>
      <c r="E111" s="19">
        <v>236.85</v>
      </c>
      <c r="F111" s="19">
        <v>166.4</v>
      </c>
      <c r="G111" s="19">
        <v>167</v>
      </c>
      <c r="H111" s="19">
        <v>184</v>
      </c>
      <c r="I111" s="19">
        <v>194.65</v>
      </c>
      <c r="J111" s="20">
        <f t="shared" si="4"/>
        <v>1239.5500000000002</v>
      </c>
      <c r="K111" s="3"/>
    </row>
    <row r="112" spans="1:11">
      <c r="A112" s="3"/>
      <c r="B112" s="13" t="s">
        <v>27</v>
      </c>
      <c r="C112" s="19">
        <v>106.75</v>
      </c>
      <c r="D112" s="19">
        <v>156.1</v>
      </c>
      <c r="E112" s="19">
        <v>178.2</v>
      </c>
      <c r="F112" s="19">
        <v>154.80000000000001</v>
      </c>
      <c r="G112" s="19">
        <v>103.6</v>
      </c>
      <c r="H112" s="19">
        <v>155.19999999999999</v>
      </c>
      <c r="I112" s="19">
        <v>188.6</v>
      </c>
      <c r="J112" s="20">
        <f t="shared" si="4"/>
        <v>1043.25</v>
      </c>
      <c r="K112" s="3"/>
    </row>
    <row r="113" spans="1:11">
      <c r="A113" s="3"/>
      <c r="B113" s="13" t="s">
        <v>20</v>
      </c>
      <c r="C113" s="19">
        <v>99.95</v>
      </c>
      <c r="D113" s="19">
        <v>181.4</v>
      </c>
      <c r="E113" s="19">
        <v>161.5</v>
      </c>
      <c r="F113" s="19">
        <v>143.69999999999999</v>
      </c>
      <c r="G113" s="19">
        <v>121.4</v>
      </c>
      <c r="H113" s="19">
        <v>182.95</v>
      </c>
      <c r="I113" s="19">
        <v>134.94999999999999</v>
      </c>
      <c r="J113" s="20">
        <f t="shared" si="4"/>
        <v>1025.8499999999999</v>
      </c>
      <c r="K113" s="3"/>
    </row>
    <row r="114" spans="1:11">
      <c r="A114" s="3"/>
      <c r="B114" s="26" t="s">
        <v>14</v>
      </c>
      <c r="C114" s="27">
        <v>75</v>
      </c>
      <c r="D114" s="27">
        <v>143.6</v>
      </c>
      <c r="E114" s="27">
        <v>142.69999999999999</v>
      </c>
      <c r="F114" s="27">
        <v>178</v>
      </c>
      <c r="G114" s="27">
        <v>129.1</v>
      </c>
      <c r="H114" s="27">
        <v>151.85</v>
      </c>
      <c r="I114" s="27">
        <v>149.4</v>
      </c>
      <c r="J114" s="28">
        <f t="shared" si="4"/>
        <v>969.65</v>
      </c>
      <c r="K114" s="3"/>
    </row>
    <row r="115" spans="1:11">
      <c r="A115" s="3"/>
      <c r="B115" s="29"/>
      <c r="C115" s="29"/>
      <c r="D115" s="29"/>
      <c r="E115" s="29"/>
      <c r="F115" s="29"/>
      <c r="G115" s="29"/>
      <c r="H115" s="29"/>
      <c r="I115" s="29"/>
      <c r="J115" s="29"/>
      <c r="K115" s="3"/>
    </row>
    <row r="116" spans="1:11" ht="18">
      <c r="A116" s="3"/>
      <c r="B116" s="7" t="s">
        <v>28</v>
      </c>
      <c r="C116" s="8"/>
      <c r="D116" s="8"/>
      <c r="E116" s="8"/>
      <c r="F116" s="8"/>
      <c r="G116" s="8"/>
      <c r="H116" s="8"/>
      <c r="I116" s="8"/>
      <c r="J116" s="9"/>
      <c r="K116" s="3"/>
    </row>
    <row r="117" spans="1:11" ht="15.75" thickBot="1">
      <c r="A117" s="3"/>
      <c r="B117" s="10"/>
      <c r="C117" s="11" t="s">
        <v>2</v>
      </c>
      <c r="D117" s="11" t="s">
        <v>3</v>
      </c>
      <c r="E117" s="11" t="s">
        <v>4</v>
      </c>
      <c r="F117" s="11" t="s">
        <v>5</v>
      </c>
      <c r="G117" s="11" t="s">
        <v>6</v>
      </c>
      <c r="H117" s="11" t="s">
        <v>7</v>
      </c>
      <c r="I117" s="11" t="s">
        <v>8</v>
      </c>
      <c r="J117" s="12" t="s">
        <v>9</v>
      </c>
      <c r="K117" s="3"/>
    </row>
    <row r="118" spans="1:11">
      <c r="A118" s="3"/>
      <c r="B118" s="13"/>
      <c r="C118" s="14"/>
      <c r="D118" s="14"/>
      <c r="E118" s="14"/>
      <c r="F118" s="14"/>
      <c r="G118" s="14"/>
      <c r="H118" s="14"/>
      <c r="I118" s="14"/>
      <c r="J118" s="15"/>
      <c r="K118" s="3"/>
    </row>
    <row r="119" spans="1:11">
      <c r="A119" s="3"/>
      <c r="B119" s="13" t="s">
        <v>21</v>
      </c>
      <c r="C119" s="16">
        <v>7</v>
      </c>
      <c r="D119" s="16">
        <v>2</v>
      </c>
      <c r="E119" s="16">
        <v>7</v>
      </c>
      <c r="F119" s="16">
        <v>5</v>
      </c>
      <c r="G119" s="16">
        <v>8</v>
      </c>
      <c r="H119" s="16">
        <v>8</v>
      </c>
      <c r="I119" s="16">
        <v>6</v>
      </c>
      <c r="J119" s="17">
        <v>43</v>
      </c>
      <c r="K119" s="3"/>
    </row>
    <row r="120" spans="1:11">
      <c r="A120" s="3"/>
      <c r="B120" s="13" t="s">
        <v>18</v>
      </c>
      <c r="C120" s="16">
        <v>3</v>
      </c>
      <c r="D120" s="16">
        <v>6</v>
      </c>
      <c r="E120" s="16">
        <v>8</v>
      </c>
      <c r="F120" s="16">
        <v>6</v>
      </c>
      <c r="G120" s="16">
        <v>5</v>
      </c>
      <c r="H120" s="16">
        <v>6</v>
      </c>
      <c r="I120" s="16">
        <v>8</v>
      </c>
      <c r="J120" s="17">
        <v>42</v>
      </c>
      <c r="K120" s="3"/>
    </row>
    <row r="121" spans="1:11">
      <c r="A121" s="3"/>
      <c r="B121" s="13" t="s">
        <v>16</v>
      </c>
      <c r="C121" s="16">
        <v>8</v>
      </c>
      <c r="D121" s="16">
        <v>7</v>
      </c>
      <c r="E121" s="16">
        <v>6</v>
      </c>
      <c r="F121" s="16">
        <v>4</v>
      </c>
      <c r="G121" s="16">
        <v>6</v>
      </c>
      <c r="H121" s="16">
        <v>4</v>
      </c>
      <c r="I121" s="16">
        <v>4</v>
      </c>
      <c r="J121" s="17">
        <v>39</v>
      </c>
      <c r="K121" s="3"/>
    </row>
    <row r="122" spans="1:11">
      <c r="A122" s="3"/>
      <c r="B122" s="13" t="s">
        <v>15</v>
      </c>
      <c r="C122" s="16">
        <v>2</v>
      </c>
      <c r="D122" s="16">
        <v>8</v>
      </c>
      <c r="E122" s="16">
        <v>3</v>
      </c>
      <c r="F122" s="16">
        <v>7</v>
      </c>
      <c r="G122" s="16">
        <v>7</v>
      </c>
      <c r="H122" s="16">
        <v>7</v>
      </c>
      <c r="I122" s="16">
        <v>5</v>
      </c>
      <c r="J122" s="17">
        <v>39</v>
      </c>
      <c r="K122" s="3"/>
    </row>
    <row r="123" spans="1:11">
      <c r="A123" s="3"/>
      <c r="B123" s="13" t="s">
        <v>14</v>
      </c>
      <c r="C123" s="16">
        <v>6</v>
      </c>
      <c r="D123" s="16">
        <v>3</v>
      </c>
      <c r="E123" s="16">
        <v>2</v>
      </c>
      <c r="F123" s="16">
        <v>8</v>
      </c>
      <c r="G123" s="16">
        <v>2</v>
      </c>
      <c r="H123" s="16">
        <v>5</v>
      </c>
      <c r="I123" s="16">
        <v>7</v>
      </c>
      <c r="J123" s="17">
        <v>33</v>
      </c>
      <c r="K123" s="3"/>
    </row>
    <row r="124" spans="1:11">
      <c r="A124" s="3"/>
      <c r="B124" s="13" t="s">
        <v>27</v>
      </c>
      <c r="C124" s="16">
        <v>4</v>
      </c>
      <c r="D124" s="16">
        <v>4</v>
      </c>
      <c r="E124" s="16">
        <v>5</v>
      </c>
      <c r="F124" s="16">
        <v>3</v>
      </c>
      <c r="G124" s="16">
        <v>1</v>
      </c>
      <c r="H124" s="16">
        <v>2</v>
      </c>
      <c r="I124" s="16">
        <v>1</v>
      </c>
      <c r="J124" s="17">
        <v>20</v>
      </c>
      <c r="K124" s="3"/>
    </row>
    <row r="125" spans="1:11">
      <c r="A125" s="3"/>
      <c r="B125" s="13" t="s">
        <v>20</v>
      </c>
      <c r="C125" s="16">
        <v>5</v>
      </c>
      <c r="D125" s="16">
        <v>1</v>
      </c>
      <c r="E125" s="16">
        <v>1</v>
      </c>
      <c r="F125" s="16">
        <v>1</v>
      </c>
      <c r="G125" s="16">
        <v>4</v>
      </c>
      <c r="H125" s="16">
        <v>3</v>
      </c>
      <c r="I125" s="16">
        <v>3</v>
      </c>
      <c r="J125" s="17">
        <v>18</v>
      </c>
      <c r="K125" s="3"/>
    </row>
    <row r="126" spans="1:11">
      <c r="A126" s="3"/>
      <c r="B126" s="13" t="s">
        <v>19</v>
      </c>
      <c r="C126" s="16">
        <v>1</v>
      </c>
      <c r="D126" s="16">
        <v>5</v>
      </c>
      <c r="E126" s="16">
        <v>4</v>
      </c>
      <c r="F126" s="16">
        <v>2</v>
      </c>
      <c r="G126" s="16">
        <v>3</v>
      </c>
      <c r="H126" s="16">
        <v>1</v>
      </c>
      <c r="I126" s="16">
        <v>2</v>
      </c>
      <c r="J126" s="17">
        <v>18</v>
      </c>
      <c r="K126" s="3"/>
    </row>
    <row r="127" spans="1:11">
      <c r="A127" s="3"/>
      <c r="B127" s="13"/>
      <c r="C127" s="14"/>
      <c r="D127" s="14"/>
      <c r="E127" s="14"/>
      <c r="F127" s="14"/>
      <c r="G127" s="14"/>
      <c r="H127" s="14"/>
      <c r="I127" s="14"/>
      <c r="J127" s="25"/>
      <c r="K127" s="3"/>
    </row>
    <row r="128" spans="1:11" ht="15.75" thickBot="1">
      <c r="A128" s="3"/>
      <c r="B128" s="10"/>
      <c r="C128" s="11" t="s">
        <v>2</v>
      </c>
      <c r="D128" s="11" t="s">
        <v>3</v>
      </c>
      <c r="E128" s="11" t="s">
        <v>4</v>
      </c>
      <c r="F128" s="11" t="s">
        <v>5</v>
      </c>
      <c r="G128" s="11" t="s">
        <v>6</v>
      </c>
      <c r="H128" s="11" t="s">
        <v>7</v>
      </c>
      <c r="I128" s="11" t="s">
        <v>8</v>
      </c>
      <c r="J128" s="12" t="s">
        <v>9</v>
      </c>
      <c r="K128" s="3"/>
    </row>
    <row r="129" spans="1:11">
      <c r="A129" s="3"/>
      <c r="B129" s="13"/>
      <c r="C129" s="14"/>
      <c r="D129" s="14"/>
      <c r="E129" s="14"/>
      <c r="F129" s="14"/>
      <c r="G129" s="14"/>
      <c r="H129" s="14"/>
      <c r="I129" s="14"/>
      <c r="J129" s="15"/>
      <c r="K129" s="3"/>
    </row>
    <row r="130" spans="1:11">
      <c r="A130" s="3"/>
      <c r="B130" s="13" t="s">
        <v>21</v>
      </c>
      <c r="C130" s="19">
        <v>173.4</v>
      </c>
      <c r="D130" s="19">
        <v>133.65</v>
      </c>
      <c r="E130" s="19">
        <v>198.55</v>
      </c>
      <c r="F130" s="19">
        <v>160.75</v>
      </c>
      <c r="G130" s="19">
        <v>197.7</v>
      </c>
      <c r="H130" s="19">
        <v>227.1</v>
      </c>
      <c r="I130" s="19">
        <v>129.9</v>
      </c>
      <c r="J130" s="20">
        <v>1221.05</v>
      </c>
      <c r="K130" s="3"/>
    </row>
    <row r="131" spans="1:11">
      <c r="A131" s="3"/>
      <c r="B131" s="13" t="s">
        <v>18</v>
      </c>
      <c r="C131" s="19">
        <v>131.5</v>
      </c>
      <c r="D131" s="19">
        <v>159.05000000000001</v>
      </c>
      <c r="E131" s="19">
        <v>225.65</v>
      </c>
      <c r="F131" s="19">
        <v>164.9</v>
      </c>
      <c r="G131" s="19">
        <v>164.3</v>
      </c>
      <c r="H131" s="19">
        <v>162</v>
      </c>
      <c r="I131" s="19">
        <v>141.6</v>
      </c>
      <c r="J131" s="20">
        <v>1149</v>
      </c>
      <c r="K131" s="3"/>
    </row>
    <row r="132" spans="1:11">
      <c r="A132" s="3"/>
      <c r="B132" s="13" t="s">
        <v>16</v>
      </c>
      <c r="C132" s="19">
        <v>183.9</v>
      </c>
      <c r="D132" s="19">
        <v>164.7</v>
      </c>
      <c r="E132" s="19">
        <v>181.85</v>
      </c>
      <c r="F132" s="19">
        <v>157.1</v>
      </c>
      <c r="G132" s="19">
        <v>177.2</v>
      </c>
      <c r="H132" s="19">
        <v>154.69999999999999</v>
      </c>
      <c r="I132" s="19">
        <v>108.8</v>
      </c>
      <c r="J132" s="20">
        <v>1128.25</v>
      </c>
      <c r="K132" s="3"/>
    </row>
    <row r="133" spans="1:11">
      <c r="A133" s="3"/>
      <c r="B133" s="13" t="s">
        <v>15</v>
      </c>
      <c r="C133" s="19">
        <v>118.4</v>
      </c>
      <c r="D133" s="19">
        <v>177.45</v>
      </c>
      <c r="E133" s="19">
        <v>167.05</v>
      </c>
      <c r="F133" s="19">
        <v>170.35</v>
      </c>
      <c r="G133" s="19">
        <v>180.1</v>
      </c>
      <c r="H133" s="19">
        <v>186.6</v>
      </c>
      <c r="I133" s="19">
        <v>112.6</v>
      </c>
      <c r="J133" s="20">
        <v>1112.55</v>
      </c>
      <c r="K133" s="3"/>
    </row>
    <row r="134" spans="1:11">
      <c r="A134" s="3"/>
      <c r="B134" s="13" t="s">
        <v>14</v>
      </c>
      <c r="C134" s="19">
        <v>160.15</v>
      </c>
      <c r="D134" s="19">
        <v>138.1</v>
      </c>
      <c r="E134" s="19">
        <v>164.85</v>
      </c>
      <c r="F134" s="19">
        <v>184.55</v>
      </c>
      <c r="G134" s="19">
        <v>148.4</v>
      </c>
      <c r="H134" s="19">
        <v>159.25</v>
      </c>
      <c r="I134" s="19">
        <v>133.5</v>
      </c>
      <c r="J134" s="20">
        <v>1088.8</v>
      </c>
      <c r="K134" s="3"/>
    </row>
    <row r="135" spans="1:11">
      <c r="A135" s="3"/>
      <c r="B135" s="13" t="s">
        <v>20</v>
      </c>
      <c r="C135" s="19">
        <v>150.5</v>
      </c>
      <c r="D135" s="19">
        <v>132.5</v>
      </c>
      <c r="E135" s="19">
        <v>157.69999999999999</v>
      </c>
      <c r="F135" s="19">
        <v>131.6</v>
      </c>
      <c r="G135" s="19">
        <v>159.55000000000001</v>
      </c>
      <c r="H135" s="19">
        <v>140.65</v>
      </c>
      <c r="I135" s="19">
        <v>103.8</v>
      </c>
      <c r="J135" s="20">
        <v>976.3</v>
      </c>
      <c r="K135" s="3"/>
    </row>
    <row r="136" spans="1:11">
      <c r="A136" s="3"/>
      <c r="B136" s="13" t="s">
        <v>19</v>
      </c>
      <c r="C136" s="19">
        <v>103.1</v>
      </c>
      <c r="D136" s="19">
        <v>155.30000000000001</v>
      </c>
      <c r="E136" s="19">
        <v>171.9</v>
      </c>
      <c r="F136" s="19">
        <v>142.5</v>
      </c>
      <c r="G136" s="19">
        <v>158.80000000000001</v>
      </c>
      <c r="H136" s="19">
        <v>134</v>
      </c>
      <c r="I136" s="19">
        <v>101.6</v>
      </c>
      <c r="J136" s="20">
        <v>967.2</v>
      </c>
      <c r="K136" s="3"/>
    </row>
    <row r="137" spans="1:11">
      <c r="A137" s="3"/>
      <c r="B137" s="26" t="s">
        <v>27</v>
      </c>
      <c r="C137" s="27">
        <v>132.6</v>
      </c>
      <c r="D137" s="27">
        <v>139.69999999999999</v>
      </c>
      <c r="E137" s="27">
        <v>176</v>
      </c>
      <c r="F137" s="27">
        <v>156.69999999999999</v>
      </c>
      <c r="G137" s="27">
        <v>75.5</v>
      </c>
      <c r="H137" s="27">
        <v>140.55000000000001</v>
      </c>
      <c r="I137" s="27">
        <v>96.9</v>
      </c>
      <c r="J137" s="28">
        <v>917.95</v>
      </c>
      <c r="K137" s="3"/>
    </row>
    <row r="138" spans="1:11">
      <c r="A138" s="3"/>
      <c r="B138" s="29"/>
      <c r="C138" s="29"/>
      <c r="D138" s="29"/>
      <c r="E138" s="29"/>
      <c r="F138" s="29"/>
      <c r="G138" s="29"/>
      <c r="H138" s="29"/>
      <c r="I138" s="29"/>
      <c r="J138" s="29"/>
      <c r="K138" s="3"/>
    </row>
    <row r="139" spans="1:11" ht="18">
      <c r="A139" s="3"/>
      <c r="B139" s="7" t="s">
        <v>29</v>
      </c>
      <c r="C139" s="8"/>
      <c r="D139" s="8"/>
      <c r="E139" s="8"/>
      <c r="F139" s="8"/>
      <c r="G139" s="8"/>
      <c r="H139" s="8"/>
      <c r="I139" s="8"/>
      <c r="J139" s="9"/>
      <c r="K139" s="3"/>
    </row>
    <row r="140" spans="1:11" ht="15.75" thickBot="1">
      <c r="A140" s="3"/>
      <c r="B140" s="10"/>
      <c r="C140" s="11" t="s">
        <v>2</v>
      </c>
      <c r="D140" s="11" t="s">
        <v>3</v>
      </c>
      <c r="E140" s="11" t="s">
        <v>4</v>
      </c>
      <c r="F140" s="11" t="s">
        <v>5</v>
      </c>
      <c r="G140" s="11" t="s">
        <v>6</v>
      </c>
      <c r="H140" s="11" t="s">
        <v>7</v>
      </c>
      <c r="I140" s="11" t="s">
        <v>8</v>
      </c>
      <c r="J140" s="12" t="s">
        <v>9</v>
      </c>
      <c r="K140" s="3"/>
    </row>
    <row r="141" spans="1:11">
      <c r="A141" s="3"/>
      <c r="B141" s="13"/>
      <c r="C141" s="14"/>
      <c r="D141" s="14"/>
      <c r="E141" s="14"/>
      <c r="F141" s="14"/>
      <c r="G141" s="14"/>
      <c r="H141" s="14"/>
      <c r="I141" s="14"/>
      <c r="J141" s="15"/>
      <c r="K141" s="3"/>
    </row>
    <row r="142" spans="1:11">
      <c r="A142" s="3"/>
      <c r="B142" s="13" t="s">
        <v>16</v>
      </c>
      <c r="C142" s="16">
        <v>6</v>
      </c>
      <c r="D142" s="16">
        <v>5</v>
      </c>
      <c r="E142" s="16">
        <v>7</v>
      </c>
      <c r="F142" s="16">
        <v>7</v>
      </c>
      <c r="G142" s="16">
        <v>7</v>
      </c>
      <c r="H142" s="16">
        <v>5</v>
      </c>
      <c r="I142" s="16">
        <v>2</v>
      </c>
      <c r="J142" s="17">
        <v>39</v>
      </c>
      <c r="K142" s="3"/>
    </row>
    <row r="143" spans="1:11">
      <c r="A143" s="3"/>
      <c r="B143" s="13" t="s">
        <v>20</v>
      </c>
      <c r="C143" s="16">
        <v>5</v>
      </c>
      <c r="D143" s="16">
        <v>6</v>
      </c>
      <c r="E143" s="16">
        <v>6</v>
      </c>
      <c r="F143" s="16">
        <v>6</v>
      </c>
      <c r="G143" s="16">
        <v>3</v>
      </c>
      <c r="H143" s="16">
        <v>6</v>
      </c>
      <c r="I143" s="16">
        <v>3</v>
      </c>
      <c r="J143" s="17">
        <v>35</v>
      </c>
      <c r="K143" s="3"/>
    </row>
    <row r="144" spans="1:11">
      <c r="A144" s="3"/>
      <c r="B144" s="13" t="s">
        <v>14</v>
      </c>
      <c r="C144" s="16">
        <v>3</v>
      </c>
      <c r="D144" s="16">
        <v>2</v>
      </c>
      <c r="E144" s="16">
        <v>4</v>
      </c>
      <c r="F144" s="16">
        <v>4</v>
      </c>
      <c r="G144" s="16">
        <v>6</v>
      </c>
      <c r="H144" s="16">
        <v>7</v>
      </c>
      <c r="I144" s="16">
        <v>4</v>
      </c>
      <c r="J144" s="17">
        <v>30</v>
      </c>
      <c r="K144" s="3"/>
    </row>
    <row r="145" spans="1:11">
      <c r="A145" s="3"/>
      <c r="B145" s="13" t="s">
        <v>15</v>
      </c>
      <c r="C145" s="16">
        <v>4</v>
      </c>
      <c r="D145" s="16">
        <v>4</v>
      </c>
      <c r="E145" s="16">
        <v>2</v>
      </c>
      <c r="F145" s="16">
        <v>1</v>
      </c>
      <c r="G145" s="16">
        <v>5</v>
      </c>
      <c r="H145" s="16">
        <v>4</v>
      </c>
      <c r="I145" s="16">
        <v>6</v>
      </c>
      <c r="J145" s="17">
        <v>26</v>
      </c>
      <c r="K145" s="3"/>
    </row>
    <row r="146" spans="1:11">
      <c r="A146" s="3"/>
      <c r="B146" s="13" t="s">
        <v>18</v>
      </c>
      <c r="C146" s="16">
        <v>7</v>
      </c>
      <c r="D146" s="16">
        <v>1</v>
      </c>
      <c r="E146" s="16">
        <v>3</v>
      </c>
      <c r="F146" s="16">
        <v>5</v>
      </c>
      <c r="G146" s="16">
        <v>2</v>
      </c>
      <c r="H146" s="16">
        <v>1</v>
      </c>
      <c r="I146" s="16">
        <v>5</v>
      </c>
      <c r="J146" s="17">
        <v>24</v>
      </c>
      <c r="K146" s="3"/>
    </row>
    <row r="147" spans="1:11">
      <c r="A147" s="3"/>
      <c r="B147" s="13" t="s">
        <v>21</v>
      </c>
      <c r="C147" s="16">
        <v>2</v>
      </c>
      <c r="D147" s="16">
        <v>7</v>
      </c>
      <c r="E147" s="16">
        <v>1</v>
      </c>
      <c r="F147" s="16">
        <v>3</v>
      </c>
      <c r="G147" s="16">
        <v>1</v>
      </c>
      <c r="H147" s="16">
        <v>2</v>
      </c>
      <c r="I147" s="16">
        <v>7</v>
      </c>
      <c r="J147" s="17">
        <v>23</v>
      </c>
      <c r="K147" s="3"/>
    </row>
    <row r="148" spans="1:11">
      <c r="A148" s="3"/>
      <c r="B148" s="13" t="s">
        <v>19</v>
      </c>
      <c r="C148" s="16">
        <v>1</v>
      </c>
      <c r="D148" s="16">
        <v>3</v>
      </c>
      <c r="E148" s="16">
        <v>5</v>
      </c>
      <c r="F148" s="16">
        <v>2</v>
      </c>
      <c r="G148" s="16">
        <v>4</v>
      </c>
      <c r="H148" s="16">
        <v>3</v>
      </c>
      <c r="I148" s="16">
        <v>1</v>
      </c>
      <c r="J148" s="17">
        <v>19</v>
      </c>
      <c r="K148" s="3"/>
    </row>
    <row r="149" spans="1:11">
      <c r="A149" s="3"/>
      <c r="B149" s="13"/>
      <c r="C149" s="14"/>
      <c r="D149" s="14"/>
      <c r="E149" s="14"/>
      <c r="F149" s="14"/>
      <c r="G149" s="14"/>
      <c r="H149" s="14"/>
      <c r="I149" s="14"/>
      <c r="J149" s="25"/>
      <c r="K149" s="3"/>
    </row>
    <row r="150" spans="1:11" ht="15.75" thickBot="1">
      <c r="A150" s="3"/>
      <c r="B150" s="10"/>
      <c r="C150" s="11" t="s">
        <v>2</v>
      </c>
      <c r="D150" s="11" t="s">
        <v>3</v>
      </c>
      <c r="E150" s="11" t="s">
        <v>4</v>
      </c>
      <c r="F150" s="11" t="s">
        <v>5</v>
      </c>
      <c r="G150" s="11" t="s">
        <v>6</v>
      </c>
      <c r="H150" s="11" t="s">
        <v>7</v>
      </c>
      <c r="I150" s="11" t="s">
        <v>8</v>
      </c>
      <c r="J150" s="12" t="s">
        <v>9</v>
      </c>
      <c r="K150" s="3"/>
    </row>
    <row r="151" spans="1:11">
      <c r="A151" s="3"/>
      <c r="B151" s="13"/>
      <c r="C151" s="14"/>
      <c r="D151" s="14"/>
      <c r="E151" s="14"/>
      <c r="F151" s="14"/>
      <c r="G151" s="14"/>
      <c r="H151" s="14"/>
      <c r="I151" s="14"/>
      <c r="J151" s="15"/>
      <c r="K151" s="3"/>
    </row>
    <row r="152" spans="1:11">
      <c r="A152" s="3"/>
      <c r="B152" s="13" t="s">
        <v>16</v>
      </c>
      <c r="C152" s="19">
        <v>172.9</v>
      </c>
      <c r="D152" s="19">
        <v>179.75</v>
      </c>
      <c r="E152" s="19">
        <v>203.55</v>
      </c>
      <c r="F152" s="19">
        <v>209.75</v>
      </c>
      <c r="G152" s="19">
        <v>182.15</v>
      </c>
      <c r="H152" s="19">
        <v>203.6</v>
      </c>
      <c r="I152" s="19">
        <v>107.5</v>
      </c>
      <c r="J152" s="20">
        <v>1259.2</v>
      </c>
      <c r="K152" s="3"/>
    </row>
    <row r="153" spans="1:11">
      <c r="A153" s="3"/>
      <c r="B153" s="13" t="s">
        <v>20</v>
      </c>
      <c r="C153" s="19">
        <v>172.05</v>
      </c>
      <c r="D153" s="19">
        <v>189.5</v>
      </c>
      <c r="E153" s="19">
        <v>199.7</v>
      </c>
      <c r="F153" s="19">
        <v>209.1</v>
      </c>
      <c r="G153" s="19">
        <v>155.25</v>
      </c>
      <c r="H153" s="19">
        <v>207.75</v>
      </c>
      <c r="I153" s="19">
        <v>138.35</v>
      </c>
      <c r="J153" s="20">
        <v>1271.7</v>
      </c>
      <c r="K153" s="3"/>
    </row>
    <row r="154" spans="1:11">
      <c r="A154" s="3"/>
      <c r="B154" s="13" t="s">
        <v>14</v>
      </c>
      <c r="C154" s="19">
        <v>164.6</v>
      </c>
      <c r="D154" s="19">
        <v>135.55000000000001</v>
      </c>
      <c r="E154" s="19">
        <v>183.4</v>
      </c>
      <c r="F154" s="19">
        <v>185.1</v>
      </c>
      <c r="G154" s="19">
        <v>162.9</v>
      </c>
      <c r="H154" s="19">
        <v>212.8</v>
      </c>
      <c r="I154" s="19">
        <v>139.35</v>
      </c>
      <c r="J154" s="20">
        <v>1183.7</v>
      </c>
      <c r="K154" s="3"/>
    </row>
    <row r="155" spans="1:11">
      <c r="A155" s="3"/>
      <c r="B155" s="13" t="s">
        <v>15</v>
      </c>
      <c r="C155" s="19">
        <v>171.75</v>
      </c>
      <c r="D155" s="19">
        <v>167.35</v>
      </c>
      <c r="E155" s="19">
        <v>162.69999999999999</v>
      </c>
      <c r="F155" s="19">
        <v>171.25</v>
      </c>
      <c r="G155" s="19">
        <v>160.55000000000001</v>
      </c>
      <c r="H155" s="19">
        <v>181.45</v>
      </c>
      <c r="I155" s="19">
        <v>149.15</v>
      </c>
      <c r="J155" s="20">
        <v>1164.2</v>
      </c>
      <c r="K155" s="3"/>
    </row>
    <row r="156" spans="1:11">
      <c r="A156" s="3"/>
      <c r="B156" s="13" t="s">
        <v>18</v>
      </c>
      <c r="C156" s="19">
        <v>176.9</v>
      </c>
      <c r="D156" s="19">
        <v>127.15</v>
      </c>
      <c r="E156" s="19">
        <v>175.6</v>
      </c>
      <c r="F156" s="19">
        <v>197.3</v>
      </c>
      <c r="G156" s="19">
        <v>145.75</v>
      </c>
      <c r="H156" s="19">
        <v>164.2</v>
      </c>
      <c r="I156" s="19">
        <v>143.94999999999999</v>
      </c>
      <c r="J156" s="20">
        <v>1130.8499999999999</v>
      </c>
      <c r="K156" s="3"/>
    </row>
    <row r="157" spans="1:11">
      <c r="A157" s="3"/>
      <c r="B157" s="13" t="s">
        <v>21</v>
      </c>
      <c r="C157" s="19">
        <v>145.4</v>
      </c>
      <c r="D157" s="19">
        <v>194.2</v>
      </c>
      <c r="E157" s="19">
        <v>157.5</v>
      </c>
      <c r="F157" s="19">
        <v>183.5</v>
      </c>
      <c r="G157" s="19">
        <v>121.95</v>
      </c>
      <c r="H157" s="19">
        <v>164.7</v>
      </c>
      <c r="I157" s="19">
        <v>184.85</v>
      </c>
      <c r="J157" s="20">
        <v>1152.0999999999999</v>
      </c>
      <c r="K157" s="3"/>
    </row>
    <row r="158" spans="1:11">
      <c r="A158" s="3"/>
      <c r="B158" s="26" t="s">
        <v>19</v>
      </c>
      <c r="C158" s="27">
        <v>126.95</v>
      </c>
      <c r="D158" s="27">
        <v>153.5</v>
      </c>
      <c r="E158" s="27">
        <v>196.55</v>
      </c>
      <c r="F158" s="27">
        <v>178.7</v>
      </c>
      <c r="G158" s="27">
        <v>158.85</v>
      </c>
      <c r="H158" s="27">
        <v>173.65</v>
      </c>
      <c r="I158" s="27">
        <v>106.3</v>
      </c>
      <c r="J158" s="28">
        <v>1094.5</v>
      </c>
      <c r="K158" s="3"/>
    </row>
    <row r="159" spans="1:11">
      <c r="A159" s="3"/>
      <c r="B159" s="29"/>
      <c r="C159" s="29"/>
      <c r="D159" s="29"/>
      <c r="E159" s="29"/>
      <c r="F159" s="29"/>
      <c r="G159" s="29"/>
      <c r="H159" s="29"/>
      <c r="I159" s="29"/>
      <c r="J159" s="29"/>
      <c r="K159" s="3"/>
    </row>
    <row r="160" spans="1:11" ht="18">
      <c r="A160" s="3"/>
      <c r="B160" s="7" t="s">
        <v>30</v>
      </c>
      <c r="C160" s="8"/>
      <c r="D160" s="8"/>
      <c r="E160" s="8"/>
      <c r="F160" s="8"/>
      <c r="G160" s="8"/>
      <c r="H160" s="8"/>
      <c r="I160" s="8"/>
      <c r="J160" s="9"/>
      <c r="K160" s="3"/>
    </row>
    <row r="161" spans="1:11" ht="15.75" thickBot="1">
      <c r="A161" s="3"/>
      <c r="B161" s="10"/>
      <c r="C161" s="11" t="s">
        <v>2</v>
      </c>
      <c r="D161" s="11" t="s">
        <v>3</v>
      </c>
      <c r="E161" s="11" t="s">
        <v>4</v>
      </c>
      <c r="F161" s="11" t="s">
        <v>5</v>
      </c>
      <c r="G161" s="11" t="s">
        <v>6</v>
      </c>
      <c r="H161" s="11" t="s">
        <v>7</v>
      </c>
      <c r="I161" s="11" t="s">
        <v>8</v>
      </c>
      <c r="J161" s="12" t="s">
        <v>9</v>
      </c>
      <c r="K161" s="3"/>
    </row>
    <row r="162" spans="1:11">
      <c r="A162" s="3"/>
      <c r="B162" s="13"/>
      <c r="C162" s="14"/>
      <c r="D162" s="14"/>
      <c r="E162" s="14"/>
      <c r="F162" s="14"/>
      <c r="G162" s="14"/>
      <c r="H162" s="14"/>
      <c r="I162" s="14"/>
      <c r="J162" s="15"/>
      <c r="K162" s="3"/>
    </row>
    <row r="163" spans="1:11">
      <c r="A163" s="3"/>
      <c r="B163" s="13" t="s">
        <v>20</v>
      </c>
      <c r="C163" s="16">
        <v>2</v>
      </c>
      <c r="D163" s="16">
        <v>3</v>
      </c>
      <c r="E163" s="16">
        <v>6</v>
      </c>
      <c r="F163" s="16">
        <v>7</v>
      </c>
      <c r="G163" s="16">
        <v>7</v>
      </c>
      <c r="H163" s="16">
        <v>5</v>
      </c>
      <c r="I163" s="16">
        <v>6</v>
      </c>
      <c r="J163" s="17">
        <v>36</v>
      </c>
      <c r="K163" s="3"/>
    </row>
    <row r="164" spans="1:11">
      <c r="A164" s="3"/>
      <c r="B164" s="13" t="s">
        <v>24</v>
      </c>
      <c r="C164" s="16">
        <v>5</v>
      </c>
      <c r="D164" s="16">
        <v>4</v>
      </c>
      <c r="E164" s="16">
        <v>7</v>
      </c>
      <c r="F164" s="16">
        <v>6</v>
      </c>
      <c r="G164" s="16">
        <v>3</v>
      </c>
      <c r="H164" s="16">
        <v>6</v>
      </c>
      <c r="I164" s="16">
        <v>2</v>
      </c>
      <c r="J164" s="17">
        <v>33</v>
      </c>
      <c r="K164" s="3"/>
    </row>
    <row r="165" spans="1:11">
      <c r="A165" s="3"/>
      <c r="B165" s="13" t="s">
        <v>14</v>
      </c>
      <c r="C165" s="16">
        <v>6</v>
      </c>
      <c r="D165" s="16">
        <v>5</v>
      </c>
      <c r="E165" s="16">
        <v>4</v>
      </c>
      <c r="F165" s="16">
        <v>2</v>
      </c>
      <c r="G165" s="16">
        <v>5</v>
      </c>
      <c r="H165" s="16">
        <v>3</v>
      </c>
      <c r="I165" s="16">
        <v>7</v>
      </c>
      <c r="J165" s="17">
        <v>32</v>
      </c>
      <c r="K165" s="3"/>
    </row>
    <row r="166" spans="1:11">
      <c r="A166" s="3"/>
      <c r="B166" s="13" t="s">
        <v>31</v>
      </c>
      <c r="C166" s="16">
        <v>7</v>
      </c>
      <c r="D166" s="16">
        <v>2</v>
      </c>
      <c r="E166" s="16">
        <v>3</v>
      </c>
      <c r="F166" s="16">
        <v>3</v>
      </c>
      <c r="G166" s="16">
        <v>6</v>
      </c>
      <c r="H166" s="16">
        <v>7</v>
      </c>
      <c r="I166" s="16">
        <v>4</v>
      </c>
      <c r="J166" s="17">
        <v>32</v>
      </c>
      <c r="K166" s="3"/>
    </row>
    <row r="167" spans="1:11">
      <c r="A167" s="3"/>
      <c r="B167" s="13" t="s">
        <v>32</v>
      </c>
      <c r="C167" s="16">
        <v>3</v>
      </c>
      <c r="D167" s="16">
        <v>1</v>
      </c>
      <c r="E167" s="16">
        <v>1</v>
      </c>
      <c r="F167" s="16">
        <v>4</v>
      </c>
      <c r="G167" s="16">
        <v>4</v>
      </c>
      <c r="H167" s="16">
        <v>4</v>
      </c>
      <c r="I167" s="16">
        <v>6</v>
      </c>
      <c r="J167" s="17">
        <v>23</v>
      </c>
      <c r="K167" s="3"/>
    </row>
    <row r="168" spans="1:11">
      <c r="A168" s="3"/>
      <c r="B168" s="13" t="s">
        <v>33</v>
      </c>
      <c r="C168" s="16">
        <v>1</v>
      </c>
      <c r="D168" s="16">
        <v>6</v>
      </c>
      <c r="E168" s="16">
        <v>5</v>
      </c>
      <c r="F168" s="16">
        <v>5</v>
      </c>
      <c r="G168" s="16">
        <v>1</v>
      </c>
      <c r="H168" s="16">
        <v>2</v>
      </c>
      <c r="I168" s="16">
        <v>1</v>
      </c>
      <c r="J168" s="17">
        <v>21</v>
      </c>
      <c r="K168" s="3"/>
    </row>
    <row r="169" spans="1:11">
      <c r="A169" s="3"/>
      <c r="B169" s="13" t="s">
        <v>34</v>
      </c>
      <c r="C169" s="16">
        <v>4</v>
      </c>
      <c r="D169" s="16">
        <v>7</v>
      </c>
      <c r="E169" s="16">
        <v>2</v>
      </c>
      <c r="F169" s="16">
        <v>1</v>
      </c>
      <c r="G169" s="16">
        <v>2</v>
      </c>
      <c r="H169" s="16">
        <v>1</v>
      </c>
      <c r="I169" s="16">
        <v>3</v>
      </c>
      <c r="J169" s="17">
        <v>20</v>
      </c>
      <c r="K169" s="3"/>
    </row>
    <row r="170" spans="1:11">
      <c r="A170" s="3"/>
      <c r="B170" s="13"/>
      <c r="C170" s="14"/>
      <c r="D170" s="14"/>
      <c r="E170" s="14"/>
      <c r="F170" s="14"/>
      <c r="G170" s="14"/>
      <c r="H170" s="14"/>
      <c r="I170" s="14"/>
      <c r="J170" s="25"/>
      <c r="K170" s="3"/>
    </row>
    <row r="171" spans="1:11" ht="15.75" thickBot="1">
      <c r="A171" s="3"/>
      <c r="B171" s="10"/>
      <c r="C171" s="11" t="s">
        <v>2</v>
      </c>
      <c r="D171" s="11" t="s">
        <v>3</v>
      </c>
      <c r="E171" s="11" t="s">
        <v>4</v>
      </c>
      <c r="F171" s="11" t="s">
        <v>5</v>
      </c>
      <c r="G171" s="11" t="s">
        <v>6</v>
      </c>
      <c r="H171" s="11" t="s">
        <v>7</v>
      </c>
      <c r="I171" s="11" t="s">
        <v>8</v>
      </c>
      <c r="J171" s="12" t="s">
        <v>9</v>
      </c>
      <c r="K171" s="3"/>
    </row>
    <row r="172" spans="1:11">
      <c r="A172" s="3"/>
      <c r="B172" s="13"/>
      <c r="C172" s="14"/>
      <c r="D172" s="14"/>
      <c r="E172" s="14"/>
      <c r="F172" s="14"/>
      <c r="G172" s="14"/>
      <c r="H172" s="14"/>
      <c r="I172" s="14"/>
      <c r="J172" s="15"/>
      <c r="K172" s="3"/>
    </row>
    <row r="173" spans="1:11">
      <c r="A173" s="3"/>
      <c r="B173" s="13" t="s">
        <v>20</v>
      </c>
      <c r="C173" s="19">
        <v>151</v>
      </c>
      <c r="D173" s="19">
        <v>178.25</v>
      </c>
      <c r="E173" s="19">
        <v>152.75</v>
      </c>
      <c r="F173" s="19">
        <v>211.5</v>
      </c>
      <c r="G173" s="19">
        <v>169.5</v>
      </c>
      <c r="H173" s="19">
        <v>208</v>
      </c>
      <c r="I173" s="19">
        <v>176.5</v>
      </c>
      <c r="J173" s="20">
        <f t="shared" ref="J173:J179" si="5">SUM(C173:I173)</f>
        <v>1247.5</v>
      </c>
      <c r="K173" s="3"/>
    </row>
    <row r="174" spans="1:11">
      <c r="A174" s="3"/>
      <c r="B174" s="13" t="s">
        <v>14</v>
      </c>
      <c r="C174" s="19">
        <v>183.5</v>
      </c>
      <c r="D174" s="19">
        <v>194.75</v>
      </c>
      <c r="E174" s="19">
        <v>138.25</v>
      </c>
      <c r="F174" s="19">
        <v>158.5</v>
      </c>
      <c r="G174" s="19">
        <v>129.75</v>
      </c>
      <c r="H174" s="19">
        <v>193.25</v>
      </c>
      <c r="I174" s="19">
        <v>182</v>
      </c>
      <c r="J174" s="20">
        <f t="shared" si="5"/>
        <v>1180</v>
      </c>
      <c r="K174" s="3"/>
    </row>
    <row r="175" spans="1:11">
      <c r="A175" s="3"/>
      <c r="B175" s="13" t="s">
        <v>31</v>
      </c>
      <c r="C175" s="19">
        <v>196.5</v>
      </c>
      <c r="D175" s="19">
        <v>174</v>
      </c>
      <c r="E175" s="19">
        <v>137</v>
      </c>
      <c r="F175" s="19">
        <v>167.5</v>
      </c>
      <c r="G175" s="19">
        <v>136.25</v>
      </c>
      <c r="H175" s="19">
        <v>215.5</v>
      </c>
      <c r="I175" s="19">
        <v>151.5</v>
      </c>
      <c r="J175" s="20">
        <f t="shared" si="5"/>
        <v>1178.25</v>
      </c>
      <c r="K175" s="3"/>
    </row>
    <row r="176" spans="1:11">
      <c r="A176" s="3"/>
      <c r="B176" s="13" t="s">
        <v>24</v>
      </c>
      <c r="C176" s="19">
        <v>168</v>
      </c>
      <c r="D176" s="19">
        <v>188</v>
      </c>
      <c r="E176" s="19">
        <v>159.25</v>
      </c>
      <c r="F176" s="19">
        <v>195.75</v>
      </c>
      <c r="G176" s="19">
        <v>126.75</v>
      </c>
      <c r="H176" s="19">
        <v>208.25</v>
      </c>
      <c r="I176" s="19">
        <v>123.75</v>
      </c>
      <c r="J176" s="20">
        <f t="shared" si="5"/>
        <v>1169.75</v>
      </c>
      <c r="K176" s="3"/>
    </row>
    <row r="177" spans="1:11">
      <c r="A177" s="3"/>
      <c r="B177" s="13" t="s">
        <v>32</v>
      </c>
      <c r="C177" s="19">
        <v>164</v>
      </c>
      <c r="D177" s="19">
        <v>157</v>
      </c>
      <c r="E177" s="19">
        <v>122.5</v>
      </c>
      <c r="F177" s="19">
        <v>169.75</v>
      </c>
      <c r="G177" s="19">
        <v>129.25</v>
      </c>
      <c r="H177" s="19">
        <v>200</v>
      </c>
      <c r="I177" s="19">
        <v>176.5</v>
      </c>
      <c r="J177" s="20">
        <f t="shared" si="5"/>
        <v>1119</v>
      </c>
      <c r="K177" s="3"/>
    </row>
    <row r="178" spans="1:11">
      <c r="A178" s="3"/>
      <c r="B178" s="13" t="s">
        <v>34</v>
      </c>
      <c r="C178" s="19">
        <v>166.75</v>
      </c>
      <c r="D178" s="19">
        <v>207</v>
      </c>
      <c r="E178" s="19">
        <v>132.25</v>
      </c>
      <c r="F178" s="19">
        <v>152.75</v>
      </c>
      <c r="G178" s="19">
        <v>125</v>
      </c>
      <c r="H178" s="19">
        <v>161.5</v>
      </c>
      <c r="I178" s="19">
        <v>130.5</v>
      </c>
      <c r="J178" s="20">
        <f t="shared" si="5"/>
        <v>1075.75</v>
      </c>
      <c r="K178" s="3"/>
    </row>
    <row r="179" spans="1:11">
      <c r="A179" s="3"/>
      <c r="B179" s="26" t="s">
        <v>33</v>
      </c>
      <c r="C179" s="27">
        <v>141</v>
      </c>
      <c r="D179" s="27">
        <v>205.5</v>
      </c>
      <c r="E179" s="27">
        <v>141.75</v>
      </c>
      <c r="F179" s="27">
        <v>187.5</v>
      </c>
      <c r="G179" s="27">
        <v>99.25</v>
      </c>
      <c r="H179" s="27">
        <v>167</v>
      </c>
      <c r="I179" s="27">
        <v>110</v>
      </c>
      <c r="J179" s="28">
        <f t="shared" si="5"/>
        <v>1052</v>
      </c>
      <c r="K179" s="3"/>
    </row>
    <row r="180" spans="1:11">
      <c r="A180" s="3"/>
      <c r="B180" s="30"/>
      <c r="C180" s="31"/>
      <c r="D180" s="31"/>
      <c r="E180" s="31"/>
      <c r="F180" s="31"/>
      <c r="G180" s="31"/>
      <c r="H180" s="31"/>
      <c r="I180" s="31"/>
      <c r="J180" s="32"/>
      <c r="K180" s="3"/>
    </row>
    <row r="181" spans="1:11" ht="18">
      <c r="A181" s="3"/>
      <c r="B181" s="7" t="s">
        <v>35</v>
      </c>
      <c r="C181" s="8"/>
      <c r="D181" s="8"/>
      <c r="E181" s="8"/>
      <c r="F181" s="8"/>
      <c r="G181" s="8"/>
      <c r="H181" s="8"/>
      <c r="I181" s="8"/>
      <c r="J181" s="9"/>
      <c r="K181" s="3"/>
    </row>
    <row r="182" spans="1:11" ht="15.75" thickBot="1">
      <c r="A182" s="3"/>
      <c r="B182" s="10"/>
      <c r="C182" s="11" t="s">
        <v>2</v>
      </c>
      <c r="D182" s="11" t="s">
        <v>3</v>
      </c>
      <c r="E182" s="11" t="s">
        <v>4</v>
      </c>
      <c r="F182" s="11" t="s">
        <v>5</v>
      </c>
      <c r="G182" s="11" t="s">
        <v>6</v>
      </c>
      <c r="H182" s="11" t="s">
        <v>7</v>
      </c>
      <c r="I182" s="11" t="s">
        <v>8</v>
      </c>
      <c r="J182" s="12" t="s">
        <v>9</v>
      </c>
      <c r="K182" s="3"/>
    </row>
    <row r="183" spans="1:11">
      <c r="A183" s="3"/>
      <c r="B183" s="13"/>
      <c r="C183" s="14"/>
      <c r="D183" s="14"/>
      <c r="E183" s="14"/>
      <c r="F183" s="14"/>
      <c r="G183" s="14"/>
      <c r="H183" s="14"/>
      <c r="I183" s="14"/>
      <c r="J183" s="15"/>
      <c r="K183" s="3"/>
    </row>
    <row r="184" spans="1:11">
      <c r="A184" s="3"/>
      <c r="B184" s="13" t="s">
        <v>34</v>
      </c>
      <c r="C184" s="16">
        <v>6</v>
      </c>
      <c r="D184" s="16">
        <v>7</v>
      </c>
      <c r="E184" s="16">
        <v>6</v>
      </c>
      <c r="F184" s="16">
        <v>5</v>
      </c>
      <c r="G184" s="16">
        <v>3</v>
      </c>
      <c r="H184" s="16">
        <v>5</v>
      </c>
      <c r="I184" s="16">
        <v>7</v>
      </c>
      <c r="J184" s="17">
        <v>39</v>
      </c>
      <c r="K184" s="3"/>
    </row>
    <row r="185" spans="1:11">
      <c r="A185" s="3"/>
      <c r="B185" s="13" t="s">
        <v>33</v>
      </c>
      <c r="C185" s="16">
        <v>7</v>
      </c>
      <c r="D185" s="16">
        <v>6</v>
      </c>
      <c r="E185" s="16">
        <v>7</v>
      </c>
      <c r="F185" s="16">
        <v>7</v>
      </c>
      <c r="G185" s="16">
        <v>4</v>
      </c>
      <c r="H185" s="16">
        <v>4</v>
      </c>
      <c r="I185" s="16">
        <v>3</v>
      </c>
      <c r="J185" s="17">
        <v>38</v>
      </c>
      <c r="K185" s="3"/>
    </row>
    <row r="186" spans="1:11">
      <c r="A186" s="3"/>
      <c r="B186" s="13" t="s">
        <v>31</v>
      </c>
      <c r="C186" s="16">
        <v>5</v>
      </c>
      <c r="D186" s="16">
        <v>4</v>
      </c>
      <c r="E186" s="16">
        <v>1</v>
      </c>
      <c r="F186" s="16">
        <v>6</v>
      </c>
      <c r="G186" s="16">
        <v>6</v>
      </c>
      <c r="H186" s="16">
        <v>7</v>
      </c>
      <c r="I186" s="16">
        <v>6</v>
      </c>
      <c r="J186" s="17">
        <v>35</v>
      </c>
      <c r="K186" s="3"/>
    </row>
    <row r="187" spans="1:11">
      <c r="A187" s="3"/>
      <c r="B187" s="13" t="s">
        <v>24</v>
      </c>
      <c r="C187" s="16">
        <v>4</v>
      </c>
      <c r="D187" s="16">
        <v>5</v>
      </c>
      <c r="E187" s="16">
        <v>3</v>
      </c>
      <c r="F187" s="16">
        <v>4</v>
      </c>
      <c r="G187" s="16">
        <v>7</v>
      </c>
      <c r="H187" s="16">
        <v>6</v>
      </c>
      <c r="I187" s="16">
        <v>5</v>
      </c>
      <c r="J187" s="17">
        <v>34</v>
      </c>
      <c r="K187" s="3"/>
    </row>
    <row r="188" spans="1:11">
      <c r="A188" s="3"/>
      <c r="B188" s="13" t="s">
        <v>14</v>
      </c>
      <c r="C188" s="16">
        <v>2</v>
      </c>
      <c r="D188" s="16">
        <v>1</v>
      </c>
      <c r="E188" s="16">
        <v>4</v>
      </c>
      <c r="F188" s="16">
        <v>2</v>
      </c>
      <c r="G188" s="16">
        <v>5</v>
      </c>
      <c r="H188" s="16">
        <v>3</v>
      </c>
      <c r="I188" s="16">
        <v>4</v>
      </c>
      <c r="J188" s="17">
        <v>21</v>
      </c>
      <c r="K188" s="3"/>
    </row>
    <row r="189" spans="1:11">
      <c r="A189" s="3"/>
      <c r="B189" s="13" t="s">
        <v>20</v>
      </c>
      <c r="C189" s="16">
        <v>3</v>
      </c>
      <c r="D189" s="16">
        <v>3</v>
      </c>
      <c r="E189" s="16">
        <v>5</v>
      </c>
      <c r="F189" s="16">
        <v>1</v>
      </c>
      <c r="G189" s="16">
        <v>2</v>
      </c>
      <c r="H189" s="16">
        <v>2</v>
      </c>
      <c r="I189" s="16">
        <v>1</v>
      </c>
      <c r="J189" s="17">
        <v>17</v>
      </c>
      <c r="K189" s="3"/>
    </row>
    <row r="190" spans="1:11">
      <c r="A190" s="3"/>
      <c r="B190" s="13" t="s">
        <v>32</v>
      </c>
      <c r="C190" s="16">
        <v>1</v>
      </c>
      <c r="D190" s="16">
        <v>2</v>
      </c>
      <c r="E190" s="16">
        <v>2</v>
      </c>
      <c r="F190" s="16">
        <v>3</v>
      </c>
      <c r="G190" s="16">
        <v>1</v>
      </c>
      <c r="H190" s="16">
        <v>1</v>
      </c>
      <c r="I190" s="16">
        <v>2</v>
      </c>
      <c r="J190" s="17">
        <v>12</v>
      </c>
      <c r="K190" s="3"/>
    </row>
    <row r="191" spans="1:11">
      <c r="A191" s="3"/>
      <c r="B191" s="13"/>
      <c r="C191" s="14"/>
      <c r="D191" s="14"/>
      <c r="E191" s="14"/>
      <c r="F191" s="14"/>
      <c r="G191" s="14"/>
      <c r="H191" s="14"/>
      <c r="I191" s="14"/>
      <c r="J191" s="25"/>
      <c r="K191" s="3"/>
    </row>
    <row r="192" spans="1:11" ht="15.75" thickBot="1">
      <c r="A192" s="3"/>
      <c r="B192" s="10"/>
      <c r="C192" s="11" t="s">
        <v>2</v>
      </c>
      <c r="D192" s="11" t="s">
        <v>3</v>
      </c>
      <c r="E192" s="11" t="s">
        <v>4</v>
      </c>
      <c r="F192" s="11" t="s">
        <v>5</v>
      </c>
      <c r="G192" s="11" t="s">
        <v>6</v>
      </c>
      <c r="H192" s="11" t="s">
        <v>7</v>
      </c>
      <c r="I192" s="11" t="s">
        <v>8</v>
      </c>
      <c r="J192" s="12" t="s">
        <v>9</v>
      </c>
      <c r="K192" s="3"/>
    </row>
    <row r="193" spans="1:11">
      <c r="A193" s="3"/>
      <c r="B193" s="13"/>
      <c r="C193" s="14"/>
      <c r="D193" s="14"/>
      <c r="E193" s="14"/>
      <c r="F193" s="14"/>
      <c r="G193" s="14"/>
      <c r="H193" s="14"/>
      <c r="I193" s="14"/>
      <c r="J193" s="15"/>
      <c r="K193" s="3"/>
    </row>
    <row r="194" spans="1:11">
      <c r="A194" s="3"/>
      <c r="B194" s="13" t="s">
        <v>33</v>
      </c>
      <c r="C194" s="19">
        <v>176</v>
      </c>
      <c r="D194" s="19">
        <v>170.4</v>
      </c>
      <c r="E194" s="19">
        <v>157</v>
      </c>
      <c r="F194" s="19">
        <v>204.3</v>
      </c>
      <c r="G194" s="19">
        <v>155.5</v>
      </c>
      <c r="H194" s="19">
        <v>164.1</v>
      </c>
      <c r="I194" s="19">
        <v>65.8</v>
      </c>
      <c r="J194" s="20">
        <v>1093.0999999999999</v>
      </c>
      <c r="K194" s="3"/>
    </row>
    <row r="195" spans="1:11">
      <c r="A195" s="3"/>
      <c r="B195" s="13" t="s">
        <v>34</v>
      </c>
      <c r="C195" s="19">
        <v>155.1</v>
      </c>
      <c r="D195" s="19">
        <v>187.8</v>
      </c>
      <c r="E195" s="19">
        <v>138</v>
      </c>
      <c r="F195" s="19">
        <v>189.5</v>
      </c>
      <c r="G195" s="19">
        <v>150.9</v>
      </c>
      <c r="H195" s="19">
        <v>165.4</v>
      </c>
      <c r="I195" s="19">
        <v>99.2</v>
      </c>
      <c r="J195" s="20">
        <v>1085.9000000000001</v>
      </c>
      <c r="K195" s="3"/>
    </row>
    <row r="196" spans="1:11">
      <c r="A196" s="3"/>
      <c r="B196" s="13" t="s">
        <v>24</v>
      </c>
      <c r="C196" s="19">
        <v>135.6</v>
      </c>
      <c r="D196" s="19">
        <v>158.1</v>
      </c>
      <c r="E196" s="19">
        <v>109.5</v>
      </c>
      <c r="F196" s="19">
        <v>168.3</v>
      </c>
      <c r="G196" s="19">
        <v>195.2</v>
      </c>
      <c r="H196" s="19">
        <v>172.8</v>
      </c>
      <c r="I196" s="19">
        <v>84.2</v>
      </c>
      <c r="J196" s="20">
        <v>1023.7</v>
      </c>
      <c r="K196" s="3"/>
    </row>
    <row r="197" spans="1:11">
      <c r="A197" s="3"/>
      <c r="B197" s="13" t="s">
        <v>31</v>
      </c>
      <c r="C197" s="19">
        <v>141.30000000000001</v>
      </c>
      <c r="D197" s="19">
        <v>148.80000000000001</v>
      </c>
      <c r="E197" s="19">
        <v>87.9</v>
      </c>
      <c r="F197" s="19">
        <v>190.1</v>
      </c>
      <c r="G197" s="19">
        <v>183.1</v>
      </c>
      <c r="H197" s="19">
        <v>175.7</v>
      </c>
      <c r="I197" s="19">
        <v>86.1</v>
      </c>
      <c r="J197" s="20">
        <v>1013</v>
      </c>
      <c r="K197" s="3"/>
    </row>
    <row r="198" spans="1:11">
      <c r="A198" s="3"/>
      <c r="B198" s="13" t="s">
        <v>14</v>
      </c>
      <c r="C198" s="19">
        <v>120.7</v>
      </c>
      <c r="D198" s="19">
        <v>91.3</v>
      </c>
      <c r="E198" s="19">
        <v>119.2</v>
      </c>
      <c r="F198" s="19">
        <v>137.4</v>
      </c>
      <c r="G198" s="19">
        <v>162.80000000000001</v>
      </c>
      <c r="H198" s="19">
        <v>161.6</v>
      </c>
      <c r="I198" s="19">
        <v>81.8</v>
      </c>
      <c r="J198" s="20">
        <v>874.8</v>
      </c>
      <c r="K198" s="3"/>
    </row>
    <row r="199" spans="1:11">
      <c r="A199" s="3"/>
      <c r="B199" s="13" t="s">
        <v>20</v>
      </c>
      <c r="C199" s="19">
        <v>127.2</v>
      </c>
      <c r="D199" s="19">
        <v>114.9</v>
      </c>
      <c r="E199" s="19">
        <v>137.9</v>
      </c>
      <c r="F199" s="19">
        <v>128.80000000000001</v>
      </c>
      <c r="G199" s="19">
        <v>137.5</v>
      </c>
      <c r="H199" s="19">
        <v>141.6</v>
      </c>
      <c r="I199" s="19">
        <v>27</v>
      </c>
      <c r="J199" s="20">
        <v>814.9</v>
      </c>
      <c r="K199" s="3"/>
    </row>
    <row r="200" spans="1:11">
      <c r="A200" s="3"/>
      <c r="B200" s="26" t="s">
        <v>32</v>
      </c>
      <c r="C200" s="27">
        <v>113.4</v>
      </c>
      <c r="D200" s="27">
        <v>113</v>
      </c>
      <c r="E200" s="27">
        <v>101.7</v>
      </c>
      <c r="F200" s="27">
        <v>160.69999999999999</v>
      </c>
      <c r="G200" s="27">
        <v>114.1</v>
      </c>
      <c r="H200" s="27">
        <v>138.30000000000001</v>
      </c>
      <c r="I200" s="27">
        <v>58.8</v>
      </c>
      <c r="J200" s="28">
        <v>800</v>
      </c>
      <c r="K200" s="3"/>
    </row>
    <row r="201" spans="1:11">
      <c r="A201" s="3"/>
      <c r="B201" s="30"/>
      <c r="C201" s="31"/>
      <c r="D201" s="31"/>
      <c r="E201" s="31"/>
      <c r="F201" s="31"/>
      <c r="G201" s="31"/>
      <c r="H201" s="31"/>
      <c r="I201" s="31"/>
      <c r="J201" s="32"/>
      <c r="K201" s="3"/>
    </row>
    <row r="202" spans="1:11" ht="18">
      <c r="A202" s="3"/>
      <c r="B202" s="33" t="s">
        <v>36</v>
      </c>
      <c r="C202" s="34"/>
      <c r="D202" s="34"/>
      <c r="E202" s="34"/>
      <c r="F202" s="34"/>
      <c r="G202" s="34"/>
      <c r="H202" s="34"/>
      <c r="I202" s="34"/>
      <c r="J202" s="35"/>
      <c r="K202" s="3"/>
    </row>
    <row r="203" spans="1:11" ht="15.75" thickBot="1">
      <c r="A203" s="3"/>
      <c r="B203" s="36"/>
      <c r="C203" s="11" t="s">
        <v>2</v>
      </c>
      <c r="D203" s="11" t="s">
        <v>3</v>
      </c>
      <c r="E203" s="11" t="s">
        <v>4</v>
      </c>
      <c r="F203" s="11" t="s">
        <v>5</v>
      </c>
      <c r="G203" s="11" t="s">
        <v>6</v>
      </c>
      <c r="H203" s="11" t="s">
        <v>7</v>
      </c>
      <c r="I203" s="11" t="s">
        <v>8</v>
      </c>
      <c r="J203" s="12" t="s">
        <v>9</v>
      </c>
      <c r="K203" s="3"/>
    </row>
    <row r="204" spans="1:11">
      <c r="A204" s="3"/>
      <c r="B204" s="37"/>
      <c r="C204" s="38"/>
      <c r="D204" s="38"/>
      <c r="E204" s="38"/>
      <c r="F204" s="38"/>
      <c r="G204" s="38"/>
      <c r="H204" s="38"/>
      <c r="I204" s="38"/>
      <c r="J204" s="15"/>
      <c r="K204" s="3"/>
    </row>
    <row r="205" spans="1:11">
      <c r="A205" s="3"/>
      <c r="B205" s="39" t="s">
        <v>34</v>
      </c>
      <c r="C205" s="38">
        <v>5</v>
      </c>
      <c r="D205" s="38">
        <v>6</v>
      </c>
      <c r="E205" s="38">
        <v>4</v>
      </c>
      <c r="F205" s="38">
        <v>6</v>
      </c>
      <c r="G205" s="38">
        <v>5</v>
      </c>
      <c r="H205" s="38">
        <v>6</v>
      </c>
      <c r="I205" s="38">
        <v>6</v>
      </c>
      <c r="J205" s="15">
        <v>38</v>
      </c>
      <c r="K205" s="3"/>
    </row>
    <row r="206" spans="1:11">
      <c r="A206" s="3"/>
      <c r="B206" s="13" t="s">
        <v>33</v>
      </c>
      <c r="C206" s="38">
        <v>4</v>
      </c>
      <c r="D206" s="38">
        <v>5</v>
      </c>
      <c r="E206" s="38">
        <v>5</v>
      </c>
      <c r="F206" s="38">
        <v>5</v>
      </c>
      <c r="G206" s="38">
        <v>6</v>
      </c>
      <c r="H206" s="38">
        <v>5</v>
      </c>
      <c r="I206" s="38">
        <v>5</v>
      </c>
      <c r="J206" s="15">
        <v>35</v>
      </c>
      <c r="K206" s="3"/>
    </row>
    <row r="207" spans="1:11">
      <c r="A207" s="3"/>
      <c r="B207" s="39" t="s">
        <v>24</v>
      </c>
      <c r="C207" s="38">
        <v>6</v>
      </c>
      <c r="D207" s="38">
        <v>3</v>
      </c>
      <c r="E207" s="38">
        <v>6</v>
      </c>
      <c r="F207" s="38">
        <v>4</v>
      </c>
      <c r="G207" s="38">
        <v>3</v>
      </c>
      <c r="H207" s="38">
        <v>2</v>
      </c>
      <c r="I207" s="38">
        <v>3</v>
      </c>
      <c r="J207" s="15">
        <v>27</v>
      </c>
      <c r="K207" s="3"/>
    </row>
    <row r="208" spans="1:11">
      <c r="A208" s="3"/>
      <c r="B208" s="39" t="s">
        <v>31</v>
      </c>
      <c r="C208" s="38">
        <v>3</v>
      </c>
      <c r="D208" s="38">
        <v>4</v>
      </c>
      <c r="E208" s="38">
        <v>3</v>
      </c>
      <c r="F208" s="38">
        <v>3</v>
      </c>
      <c r="G208" s="38">
        <v>4</v>
      </c>
      <c r="H208" s="38">
        <v>3</v>
      </c>
      <c r="I208" s="38">
        <v>4</v>
      </c>
      <c r="J208" s="15">
        <v>24</v>
      </c>
      <c r="K208" s="3"/>
    </row>
    <row r="209" spans="1:11">
      <c r="A209" s="3"/>
      <c r="B209" s="39" t="s">
        <v>14</v>
      </c>
      <c r="C209" s="38">
        <v>1</v>
      </c>
      <c r="D209" s="38">
        <v>2</v>
      </c>
      <c r="E209" s="38">
        <v>2</v>
      </c>
      <c r="F209" s="38">
        <v>1</v>
      </c>
      <c r="G209" s="38">
        <v>2</v>
      </c>
      <c r="H209" s="38">
        <v>4</v>
      </c>
      <c r="I209" s="38">
        <v>2</v>
      </c>
      <c r="J209" s="15">
        <v>14</v>
      </c>
      <c r="K209" s="3"/>
    </row>
    <row r="210" spans="1:11">
      <c r="A210" s="3"/>
      <c r="B210" s="39" t="s">
        <v>32</v>
      </c>
      <c r="C210" s="38">
        <v>2</v>
      </c>
      <c r="D210" s="38">
        <v>1</v>
      </c>
      <c r="E210" s="38">
        <v>1</v>
      </c>
      <c r="F210" s="38">
        <v>2</v>
      </c>
      <c r="G210" s="38">
        <v>1</v>
      </c>
      <c r="H210" s="38">
        <v>1</v>
      </c>
      <c r="I210" s="38">
        <v>1</v>
      </c>
      <c r="J210" s="15">
        <v>9</v>
      </c>
      <c r="K210" s="3"/>
    </row>
    <row r="211" spans="1:11">
      <c r="A211" s="3"/>
      <c r="B211" s="39"/>
      <c r="C211" s="38"/>
      <c r="D211" s="38"/>
      <c r="E211" s="38"/>
      <c r="F211" s="38"/>
      <c r="G211" s="38"/>
      <c r="H211" s="38"/>
      <c r="I211" s="38"/>
      <c r="J211" s="40"/>
      <c r="K211" s="3"/>
    </row>
    <row r="212" spans="1:11" ht="15.75" thickBot="1">
      <c r="A212" s="3"/>
      <c r="B212" s="41"/>
      <c r="C212" s="11" t="s">
        <v>2</v>
      </c>
      <c r="D212" s="11" t="s">
        <v>3</v>
      </c>
      <c r="E212" s="11" t="s">
        <v>4</v>
      </c>
      <c r="F212" s="11" t="s">
        <v>5</v>
      </c>
      <c r="G212" s="11" t="s">
        <v>6</v>
      </c>
      <c r="H212" s="11" t="s">
        <v>7</v>
      </c>
      <c r="I212" s="11" t="s">
        <v>8</v>
      </c>
      <c r="J212" s="12" t="s">
        <v>9</v>
      </c>
      <c r="K212" s="3"/>
    </row>
    <row r="213" spans="1:11">
      <c r="A213" s="3"/>
      <c r="B213" s="39"/>
      <c r="C213" s="38"/>
      <c r="D213" s="38"/>
      <c r="E213" s="38"/>
      <c r="F213" s="38"/>
      <c r="G213" s="38"/>
      <c r="H213" s="38"/>
      <c r="I213" s="38"/>
      <c r="J213" s="15"/>
      <c r="K213" s="3"/>
    </row>
    <row r="214" spans="1:11">
      <c r="A214" s="3"/>
      <c r="B214" s="39" t="s">
        <v>34</v>
      </c>
      <c r="C214" s="19">
        <v>173</v>
      </c>
      <c r="D214" s="19">
        <v>225.5</v>
      </c>
      <c r="E214" s="19">
        <v>169.8</v>
      </c>
      <c r="F214" s="19">
        <v>205.3</v>
      </c>
      <c r="G214" s="19">
        <v>179.7</v>
      </c>
      <c r="H214" s="19">
        <v>248</v>
      </c>
      <c r="I214" s="19">
        <v>122.5</v>
      </c>
      <c r="J214" s="20">
        <v>1323.8</v>
      </c>
      <c r="K214" s="3"/>
    </row>
    <row r="215" spans="1:11">
      <c r="A215" s="3"/>
      <c r="B215" s="13" t="s">
        <v>33</v>
      </c>
      <c r="C215" s="19">
        <v>165.2</v>
      </c>
      <c r="D215" s="19">
        <v>196.8</v>
      </c>
      <c r="E215" s="19">
        <v>173.2</v>
      </c>
      <c r="F215" s="19">
        <v>194.2</v>
      </c>
      <c r="G215" s="19">
        <v>191.5</v>
      </c>
      <c r="H215" s="19">
        <v>224.4</v>
      </c>
      <c r="I215" s="19">
        <v>107.1</v>
      </c>
      <c r="J215" s="20">
        <v>1252.4000000000001</v>
      </c>
      <c r="K215" s="3"/>
    </row>
    <row r="216" spans="1:11">
      <c r="A216" s="3"/>
      <c r="B216" s="39" t="s">
        <v>24</v>
      </c>
      <c r="C216" s="19">
        <v>184.7</v>
      </c>
      <c r="D216" s="19">
        <v>161.4</v>
      </c>
      <c r="E216" s="19">
        <v>174.5</v>
      </c>
      <c r="F216" s="19">
        <v>175.6</v>
      </c>
      <c r="G216" s="19">
        <v>139.4</v>
      </c>
      <c r="H216" s="19">
        <v>148.9</v>
      </c>
      <c r="I216" s="19">
        <v>87.4</v>
      </c>
      <c r="J216" s="20">
        <v>1071.9000000000001</v>
      </c>
      <c r="K216" s="3"/>
    </row>
    <row r="217" spans="1:11">
      <c r="A217" s="3"/>
      <c r="B217" s="39" t="s">
        <v>31</v>
      </c>
      <c r="C217" s="19">
        <v>164</v>
      </c>
      <c r="D217" s="19">
        <v>164.8</v>
      </c>
      <c r="E217" s="19">
        <v>157.69999999999999</v>
      </c>
      <c r="F217" s="19">
        <v>160.1</v>
      </c>
      <c r="G217" s="19">
        <v>147.69999999999999</v>
      </c>
      <c r="H217" s="19">
        <v>154.69999999999999</v>
      </c>
      <c r="I217" s="19">
        <v>106.5</v>
      </c>
      <c r="J217" s="20">
        <v>1055.5</v>
      </c>
      <c r="K217" s="3"/>
    </row>
    <row r="218" spans="1:11">
      <c r="A218" s="3"/>
      <c r="B218" s="39" t="s">
        <v>14</v>
      </c>
      <c r="C218" s="19">
        <v>108.6</v>
      </c>
      <c r="D218" s="19">
        <v>145.19999999999999</v>
      </c>
      <c r="E218" s="19">
        <v>136.9</v>
      </c>
      <c r="F218" s="19">
        <v>125.9</v>
      </c>
      <c r="G218" s="19">
        <v>134.19999999999999</v>
      </c>
      <c r="H218" s="19">
        <v>157.19999999999999</v>
      </c>
      <c r="I218" s="19">
        <v>68.8</v>
      </c>
      <c r="J218" s="20">
        <v>876.8</v>
      </c>
      <c r="K218" s="3"/>
    </row>
    <row r="219" spans="1:11">
      <c r="A219" s="3"/>
      <c r="B219" s="42" t="s">
        <v>32</v>
      </c>
      <c r="C219" s="27">
        <v>142.1</v>
      </c>
      <c r="D219" s="27">
        <v>131.9</v>
      </c>
      <c r="E219" s="27">
        <v>131.5</v>
      </c>
      <c r="F219" s="27">
        <v>134.80000000000001</v>
      </c>
      <c r="G219" s="27">
        <v>100.7</v>
      </c>
      <c r="H219" s="27">
        <v>104.6</v>
      </c>
      <c r="I219" s="27">
        <v>67.900000000000006</v>
      </c>
      <c r="J219" s="28">
        <v>813.5</v>
      </c>
      <c r="K219" s="3"/>
    </row>
    <row r="220" spans="1:11">
      <c r="A220" s="3"/>
      <c r="B220" s="43"/>
      <c r="C220" s="31"/>
      <c r="D220" s="31"/>
      <c r="E220" s="31"/>
      <c r="F220" s="31"/>
      <c r="G220" s="31"/>
      <c r="H220" s="31"/>
      <c r="I220" s="31"/>
      <c r="J220" s="32"/>
      <c r="K220" s="3"/>
    </row>
    <row r="221" spans="1:11" ht="18">
      <c r="A221" s="3"/>
      <c r="B221" s="33" t="s">
        <v>37</v>
      </c>
      <c r="C221" s="34"/>
      <c r="D221" s="34"/>
      <c r="E221" s="34"/>
      <c r="F221" s="34"/>
      <c r="G221" s="34"/>
      <c r="H221" s="34"/>
      <c r="I221" s="34"/>
      <c r="J221" s="35"/>
      <c r="K221" s="3"/>
    </row>
    <row r="222" spans="1:11" ht="15.75" thickBot="1">
      <c r="A222" s="3"/>
      <c r="B222" s="36"/>
      <c r="C222" s="11" t="s">
        <v>2</v>
      </c>
      <c r="D222" s="11" t="s">
        <v>3</v>
      </c>
      <c r="E222" s="11" t="s">
        <v>4</v>
      </c>
      <c r="F222" s="11" t="s">
        <v>5</v>
      </c>
      <c r="G222" s="11" t="s">
        <v>6</v>
      </c>
      <c r="H222" s="11" t="s">
        <v>7</v>
      </c>
      <c r="I222" s="11" t="s">
        <v>8</v>
      </c>
      <c r="J222" s="12" t="s">
        <v>9</v>
      </c>
      <c r="K222" s="3"/>
    </row>
    <row r="223" spans="1:11">
      <c r="A223" s="3"/>
      <c r="B223" s="37"/>
      <c r="C223" s="38"/>
      <c r="D223" s="38"/>
      <c r="E223" s="38"/>
      <c r="F223" s="38"/>
      <c r="G223" s="38"/>
      <c r="H223" s="38"/>
      <c r="I223" s="38"/>
      <c r="J223" s="15"/>
      <c r="K223" s="3"/>
    </row>
    <row r="224" spans="1:11">
      <c r="A224" s="3"/>
      <c r="B224" s="39" t="s">
        <v>34</v>
      </c>
      <c r="C224" s="38">
        <v>4</v>
      </c>
      <c r="D224" s="38">
        <v>6</v>
      </c>
      <c r="E224" s="38">
        <v>5</v>
      </c>
      <c r="F224" s="38">
        <v>3</v>
      </c>
      <c r="G224" s="38">
        <v>6</v>
      </c>
      <c r="H224" s="38">
        <v>6</v>
      </c>
      <c r="I224" s="38">
        <v>5</v>
      </c>
      <c r="J224" s="15">
        <v>35</v>
      </c>
      <c r="K224" s="3"/>
    </row>
    <row r="225" spans="1:11">
      <c r="A225" s="3"/>
      <c r="B225" s="13" t="s">
        <v>33</v>
      </c>
      <c r="C225" s="38">
        <v>5</v>
      </c>
      <c r="D225" s="38">
        <v>3</v>
      </c>
      <c r="E225" s="38">
        <v>6</v>
      </c>
      <c r="F225" s="38">
        <v>4</v>
      </c>
      <c r="G225" s="38">
        <v>5</v>
      </c>
      <c r="H225" s="38">
        <v>3</v>
      </c>
      <c r="I225" s="38">
        <v>4</v>
      </c>
      <c r="J225" s="15">
        <v>30</v>
      </c>
      <c r="K225" s="3"/>
    </row>
    <row r="226" spans="1:11">
      <c r="A226" s="3"/>
      <c r="B226" s="39" t="s">
        <v>24</v>
      </c>
      <c r="C226" s="38">
        <v>6</v>
      </c>
      <c r="D226" s="38">
        <v>5</v>
      </c>
      <c r="E226" s="38">
        <v>3</v>
      </c>
      <c r="F226" s="38">
        <v>2</v>
      </c>
      <c r="G226" s="38">
        <v>3</v>
      </c>
      <c r="H226" s="38">
        <v>4</v>
      </c>
      <c r="I226" s="38">
        <v>6</v>
      </c>
      <c r="J226" s="15">
        <v>29</v>
      </c>
      <c r="K226" s="3"/>
    </row>
    <row r="227" spans="1:11">
      <c r="A227" s="3"/>
      <c r="B227" s="39" t="s">
        <v>32</v>
      </c>
      <c r="C227" s="38">
        <v>3</v>
      </c>
      <c r="D227" s="38">
        <v>2</v>
      </c>
      <c r="E227" s="38">
        <v>1</v>
      </c>
      <c r="F227" s="38">
        <v>6</v>
      </c>
      <c r="G227" s="38">
        <v>2</v>
      </c>
      <c r="H227" s="38">
        <v>5</v>
      </c>
      <c r="I227" s="38">
        <v>2</v>
      </c>
      <c r="J227" s="15">
        <v>21</v>
      </c>
      <c r="K227" s="3"/>
    </row>
    <row r="228" spans="1:11">
      <c r="A228" s="3"/>
      <c r="B228" s="39" t="s">
        <v>31</v>
      </c>
      <c r="C228" s="38">
        <v>1</v>
      </c>
      <c r="D228" s="38">
        <v>4</v>
      </c>
      <c r="E228" s="38">
        <v>4</v>
      </c>
      <c r="F228" s="38">
        <v>1</v>
      </c>
      <c r="G228" s="38">
        <v>4</v>
      </c>
      <c r="H228" s="38">
        <v>2</v>
      </c>
      <c r="I228" s="38">
        <v>3</v>
      </c>
      <c r="J228" s="15">
        <v>19</v>
      </c>
      <c r="K228" s="3"/>
    </row>
    <row r="229" spans="1:11">
      <c r="A229" s="3"/>
      <c r="B229" s="39" t="s">
        <v>14</v>
      </c>
      <c r="C229" s="38">
        <v>2</v>
      </c>
      <c r="D229" s="38">
        <v>1</v>
      </c>
      <c r="E229" s="38">
        <v>2</v>
      </c>
      <c r="F229" s="38">
        <v>5</v>
      </c>
      <c r="G229" s="38">
        <v>1</v>
      </c>
      <c r="H229" s="38">
        <v>1</v>
      </c>
      <c r="I229" s="38">
        <v>1</v>
      </c>
      <c r="J229" s="15">
        <v>13</v>
      </c>
      <c r="K229" s="3"/>
    </row>
    <row r="230" spans="1:11">
      <c r="A230" s="3"/>
      <c r="B230" s="39"/>
      <c r="C230" s="38"/>
      <c r="D230" s="38"/>
      <c r="E230" s="38"/>
      <c r="F230" s="38"/>
      <c r="G230" s="38"/>
      <c r="H230" s="38"/>
      <c r="I230" s="38"/>
      <c r="J230" s="40"/>
      <c r="K230" s="3"/>
    </row>
    <row r="231" spans="1:11" ht="15.75" thickBot="1">
      <c r="A231" s="3"/>
      <c r="B231" s="41"/>
      <c r="C231" s="11" t="s">
        <v>2</v>
      </c>
      <c r="D231" s="11" t="s">
        <v>3</v>
      </c>
      <c r="E231" s="11" t="s">
        <v>4</v>
      </c>
      <c r="F231" s="11" t="s">
        <v>5</v>
      </c>
      <c r="G231" s="11" t="s">
        <v>6</v>
      </c>
      <c r="H231" s="11" t="s">
        <v>7</v>
      </c>
      <c r="I231" s="11" t="s">
        <v>8</v>
      </c>
      <c r="J231" s="12" t="s">
        <v>9</v>
      </c>
      <c r="K231" s="3"/>
    </row>
    <row r="232" spans="1:11">
      <c r="A232" s="3"/>
      <c r="B232" s="39"/>
      <c r="C232" s="38"/>
      <c r="D232" s="38"/>
      <c r="E232" s="38"/>
      <c r="F232" s="38"/>
      <c r="G232" s="38"/>
      <c r="H232" s="38"/>
      <c r="I232" s="38"/>
      <c r="J232" s="15"/>
      <c r="K232" s="3"/>
    </row>
    <row r="233" spans="1:11">
      <c r="A233" s="3"/>
      <c r="B233" s="39" t="s">
        <v>34</v>
      </c>
      <c r="C233" s="19">
        <v>137.5</v>
      </c>
      <c r="D233" s="19">
        <v>190.7</v>
      </c>
      <c r="E233" s="19">
        <v>157.80000000000001</v>
      </c>
      <c r="F233" s="19">
        <v>142.69999999999999</v>
      </c>
      <c r="G233" s="19">
        <v>150.85</v>
      </c>
      <c r="H233" s="19">
        <v>185.7</v>
      </c>
      <c r="I233" s="19">
        <v>138.6</v>
      </c>
      <c r="J233" s="20">
        <v>1103.8499999999999</v>
      </c>
      <c r="K233" s="3"/>
    </row>
    <row r="234" spans="1:11">
      <c r="A234" s="3"/>
      <c r="B234" s="39" t="s">
        <v>24</v>
      </c>
      <c r="C234" s="19">
        <v>163.95</v>
      </c>
      <c r="D234" s="19">
        <v>163.65</v>
      </c>
      <c r="E234" s="19">
        <v>143.94999999999999</v>
      </c>
      <c r="F234" s="19">
        <v>142.30000000000001</v>
      </c>
      <c r="G234" s="19">
        <v>114.35</v>
      </c>
      <c r="H234" s="19">
        <v>161.4</v>
      </c>
      <c r="I234" s="19">
        <v>142.25</v>
      </c>
      <c r="J234" s="20">
        <v>1031.8499999999999</v>
      </c>
      <c r="K234" s="3"/>
    </row>
    <row r="235" spans="1:11">
      <c r="A235" s="3"/>
      <c r="B235" s="13" t="s">
        <v>33</v>
      </c>
      <c r="C235" s="19">
        <v>148.75</v>
      </c>
      <c r="D235" s="19">
        <v>153.1</v>
      </c>
      <c r="E235" s="19">
        <v>168.45</v>
      </c>
      <c r="F235" s="19">
        <v>145.75</v>
      </c>
      <c r="G235" s="19">
        <v>134.44999999999999</v>
      </c>
      <c r="H235" s="19">
        <v>135.25</v>
      </c>
      <c r="I235" s="19">
        <v>121.1</v>
      </c>
      <c r="J235" s="20">
        <v>1006.85</v>
      </c>
      <c r="K235" s="3"/>
    </row>
    <row r="236" spans="1:11">
      <c r="A236" s="3"/>
      <c r="B236" s="39" t="s">
        <v>32</v>
      </c>
      <c r="C236" s="19">
        <v>133</v>
      </c>
      <c r="D236" s="19">
        <v>112.2</v>
      </c>
      <c r="E236" s="19">
        <v>128.30000000000001</v>
      </c>
      <c r="F236" s="19">
        <v>152.5</v>
      </c>
      <c r="G236" s="19">
        <v>103.9</v>
      </c>
      <c r="H236" s="19">
        <v>164.1</v>
      </c>
      <c r="I236" s="19">
        <v>102.35</v>
      </c>
      <c r="J236" s="20">
        <v>896.35</v>
      </c>
      <c r="K236" s="3"/>
    </row>
    <row r="237" spans="1:11">
      <c r="A237" s="3"/>
      <c r="B237" s="39" t="s">
        <v>31</v>
      </c>
      <c r="C237" s="19">
        <v>113.65</v>
      </c>
      <c r="D237" s="19">
        <v>153.19999999999999</v>
      </c>
      <c r="E237" s="19">
        <v>148.69999999999999</v>
      </c>
      <c r="F237" s="19">
        <v>93</v>
      </c>
      <c r="G237" s="19">
        <v>126.55</v>
      </c>
      <c r="H237" s="19">
        <v>132.30000000000001</v>
      </c>
      <c r="I237" s="19">
        <v>102.7</v>
      </c>
      <c r="J237" s="20">
        <v>870.1</v>
      </c>
      <c r="K237" s="3"/>
    </row>
    <row r="238" spans="1:11">
      <c r="A238" s="3"/>
      <c r="B238" s="42" t="s">
        <v>14</v>
      </c>
      <c r="C238" s="27">
        <v>130.1</v>
      </c>
      <c r="D238" s="27">
        <v>110.05</v>
      </c>
      <c r="E238" s="27">
        <v>129.30000000000001</v>
      </c>
      <c r="F238" s="27">
        <v>150.85</v>
      </c>
      <c r="G238" s="27">
        <v>99.4</v>
      </c>
      <c r="H238" s="27">
        <v>108.95</v>
      </c>
      <c r="I238" s="27">
        <v>94.9</v>
      </c>
      <c r="J238" s="28">
        <v>823.55</v>
      </c>
      <c r="K238" s="3"/>
    </row>
    <row r="239" spans="1:11">
      <c r="A239" s="3"/>
      <c r="B239" s="43"/>
      <c r="C239" s="31"/>
      <c r="D239" s="31"/>
      <c r="E239" s="31"/>
      <c r="F239" s="31"/>
      <c r="G239" s="31"/>
      <c r="H239" s="31"/>
      <c r="I239" s="31"/>
      <c r="J239" s="32"/>
      <c r="K239" s="3"/>
    </row>
    <row r="240" spans="1:11" ht="18">
      <c r="A240" s="3"/>
      <c r="B240" s="33" t="s">
        <v>38</v>
      </c>
      <c r="C240" s="34"/>
      <c r="D240" s="34"/>
      <c r="E240" s="34"/>
      <c r="F240" s="34"/>
      <c r="G240" s="34"/>
      <c r="H240" s="34"/>
      <c r="I240" s="34"/>
      <c r="J240" s="35"/>
      <c r="K240" s="3"/>
    </row>
    <row r="241" spans="1:11" ht="15.75" thickBot="1">
      <c r="A241" s="3"/>
      <c r="B241" s="36"/>
      <c r="C241" s="11" t="s">
        <v>2</v>
      </c>
      <c r="D241" s="11" t="s">
        <v>3</v>
      </c>
      <c r="E241" s="11" t="s">
        <v>4</v>
      </c>
      <c r="F241" s="11" t="s">
        <v>5</v>
      </c>
      <c r="G241" s="11" t="s">
        <v>6</v>
      </c>
      <c r="H241" s="11" t="s">
        <v>7</v>
      </c>
      <c r="I241" s="11" t="s">
        <v>8</v>
      </c>
      <c r="J241" s="12" t="s">
        <v>39</v>
      </c>
      <c r="K241" s="3"/>
    </row>
    <row r="242" spans="1:11">
      <c r="A242" s="3"/>
      <c r="B242" s="37"/>
      <c r="C242" s="38"/>
      <c r="D242" s="38"/>
      <c r="E242" s="38"/>
      <c r="F242" s="38"/>
      <c r="G242" s="38"/>
      <c r="H242" s="38"/>
      <c r="I242" s="38"/>
      <c r="J242" s="15"/>
      <c r="K242" s="3"/>
    </row>
    <row r="243" spans="1:11">
      <c r="A243" s="3"/>
      <c r="B243" s="39" t="s">
        <v>34</v>
      </c>
      <c r="C243" s="38">
        <v>2</v>
      </c>
      <c r="D243" s="38">
        <v>6</v>
      </c>
      <c r="E243" s="38">
        <v>6</v>
      </c>
      <c r="F243" s="38">
        <v>5</v>
      </c>
      <c r="G243" s="38">
        <v>4</v>
      </c>
      <c r="H243" s="38">
        <v>5</v>
      </c>
      <c r="I243" s="38">
        <v>3</v>
      </c>
      <c r="J243" s="15">
        <v>31</v>
      </c>
      <c r="K243" s="3"/>
    </row>
    <row r="244" spans="1:11">
      <c r="A244" s="3"/>
      <c r="B244" s="39" t="s">
        <v>14</v>
      </c>
      <c r="C244" s="38">
        <v>3</v>
      </c>
      <c r="D244" s="38">
        <v>2</v>
      </c>
      <c r="E244" s="38">
        <v>1</v>
      </c>
      <c r="F244" s="38">
        <v>6</v>
      </c>
      <c r="G244" s="38">
        <v>3</v>
      </c>
      <c r="H244" s="38">
        <v>6</v>
      </c>
      <c r="I244" s="38">
        <v>6</v>
      </c>
      <c r="J244" s="15">
        <v>27</v>
      </c>
      <c r="K244" s="3"/>
    </row>
    <row r="245" spans="1:11">
      <c r="A245" s="3"/>
      <c r="B245" s="39" t="s">
        <v>24</v>
      </c>
      <c r="C245" s="38">
        <v>4</v>
      </c>
      <c r="D245" s="38">
        <v>5</v>
      </c>
      <c r="E245" s="38">
        <v>5</v>
      </c>
      <c r="F245" s="38">
        <v>2</v>
      </c>
      <c r="G245" s="38">
        <v>5</v>
      </c>
      <c r="H245" s="38">
        <v>2</v>
      </c>
      <c r="I245" s="38">
        <v>2</v>
      </c>
      <c r="J245" s="15">
        <v>25</v>
      </c>
      <c r="K245" s="3"/>
    </row>
    <row r="246" spans="1:11">
      <c r="A246" s="3"/>
      <c r="B246" s="39" t="s">
        <v>32</v>
      </c>
      <c r="C246" s="38">
        <v>6</v>
      </c>
      <c r="D246" s="38">
        <v>3</v>
      </c>
      <c r="E246" s="38">
        <v>3</v>
      </c>
      <c r="F246" s="38">
        <v>4</v>
      </c>
      <c r="G246" s="38">
        <v>1</v>
      </c>
      <c r="H246" s="38">
        <v>4</v>
      </c>
      <c r="I246" s="38">
        <v>4</v>
      </c>
      <c r="J246" s="15">
        <v>25</v>
      </c>
      <c r="K246" s="3"/>
    </row>
    <row r="247" spans="1:11">
      <c r="A247" s="3"/>
      <c r="B247" s="13" t="s">
        <v>33</v>
      </c>
      <c r="C247" s="38">
        <v>5</v>
      </c>
      <c r="D247" s="38">
        <v>1</v>
      </c>
      <c r="E247" s="38">
        <v>2</v>
      </c>
      <c r="F247" s="38">
        <v>3</v>
      </c>
      <c r="G247" s="38">
        <v>2</v>
      </c>
      <c r="H247" s="38">
        <v>3</v>
      </c>
      <c r="I247" s="38">
        <v>5</v>
      </c>
      <c r="J247" s="15">
        <v>21</v>
      </c>
      <c r="K247" s="3"/>
    </row>
    <row r="248" spans="1:11">
      <c r="A248" s="3"/>
      <c r="B248" s="39" t="s">
        <v>31</v>
      </c>
      <c r="C248" s="38">
        <v>1</v>
      </c>
      <c r="D248" s="38">
        <v>4</v>
      </c>
      <c r="E248" s="38">
        <v>4</v>
      </c>
      <c r="F248" s="38">
        <v>1</v>
      </c>
      <c r="G248" s="38">
        <v>6</v>
      </c>
      <c r="H248" s="38">
        <v>1</v>
      </c>
      <c r="I248" s="38">
        <v>1</v>
      </c>
      <c r="J248" s="15">
        <v>18</v>
      </c>
      <c r="K248" s="3"/>
    </row>
    <row r="249" spans="1:11">
      <c r="A249" s="3"/>
      <c r="B249" s="39"/>
      <c r="C249" s="38"/>
      <c r="D249" s="38"/>
      <c r="E249" s="38"/>
      <c r="F249" s="38"/>
      <c r="G249" s="38"/>
      <c r="H249" s="38"/>
      <c r="I249" s="38"/>
      <c r="J249" s="40"/>
      <c r="K249" s="3"/>
    </row>
    <row r="250" spans="1:11" ht="15.75" thickBot="1">
      <c r="A250" s="3"/>
      <c r="B250" s="41"/>
      <c r="C250" s="11" t="s">
        <v>2</v>
      </c>
      <c r="D250" s="11" t="s">
        <v>3</v>
      </c>
      <c r="E250" s="11" t="s">
        <v>4</v>
      </c>
      <c r="F250" s="11" t="s">
        <v>5</v>
      </c>
      <c r="G250" s="11" t="s">
        <v>6</v>
      </c>
      <c r="H250" s="11" t="s">
        <v>7</v>
      </c>
      <c r="I250" s="11" t="s">
        <v>8</v>
      </c>
      <c r="J250" s="12" t="s">
        <v>39</v>
      </c>
      <c r="K250" s="3"/>
    </row>
    <row r="251" spans="1:11">
      <c r="A251" s="3"/>
      <c r="B251" s="39"/>
      <c r="C251" s="38"/>
      <c r="D251" s="38"/>
      <c r="E251" s="38"/>
      <c r="F251" s="38"/>
      <c r="G251" s="38"/>
      <c r="H251" s="38"/>
      <c r="I251" s="38"/>
      <c r="J251" s="15"/>
      <c r="K251" s="3"/>
    </row>
    <row r="252" spans="1:11">
      <c r="A252" s="3"/>
      <c r="B252" s="39" t="s">
        <v>34</v>
      </c>
      <c r="C252" s="19">
        <v>127.6</v>
      </c>
      <c r="D252" s="19">
        <v>173.2</v>
      </c>
      <c r="E252" s="19">
        <v>195.7</v>
      </c>
      <c r="F252" s="19">
        <v>184.3</v>
      </c>
      <c r="G252" s="19">
        <v>158.35</v>
      </c>
      <c r="H252" s="19">
        <v>205.25</v>
      </c>
      <c r="I252" s="19">
        <v>131.44999999999999</v>
      </c>
      <c r="J252" s="20">
        <v>1175.8499999999999</v>
      </c>
      <c r="K252" s="3"/>
    </row>
    <row r="253" spans="1:11">
      <c r="A253" s="3"/>
      <c r="B253" s="13" t="s">
        <v>24</v>
      </c>
      <c r="C253" s="19">
        <v>142.6</v>
      </c>
      <c r="D253" s="19">
        <v>171.85</v>
      </c>
      <c r="E253" s="19">
        <v>195.45</v>
      </c>
      <c r="F253" s="19">
        <v>146.15</v>
      </c>
      <c r="G253" s="19">
        <v>177.05</v>
      </c>
      <c r="H253" s="19">
        <v>182.4</v>
      </c>
      <c r="I253" s="19">
        <v>127</v>
      </c>
      <c r="J253" s="20">
        <v>1142.5</v>
      </c>
      <c r="K253" s="3"/>
    </row>
    <row r="254" spans="1:11">
      <c r="A254" s="3"/>
      <c r="B254" s="39" t="s">
        <v>14</v>
      </c>
      <c r="C254" s="19">
        <v>130.25</v>
      </c>
      <c r="D254" s="19">
        <v>154.65</v>
      </c>
      <c r="E254" s="19">
        <v>140.6</v>
      </c>
      <c r="F254" s="19">
        <v>199.05</v>
      </c>
      <c r="G254" s="19">
        <v>151.19999999999999</v>
      </c>
      <c r="H254" s="19">
        <v>208.5</v>
      </c>
      <c r="I254" s="19">
        <v>146.69999999999999</v>
      </c>
      <c r="J254" s="20">
        <v>1130.95</v>
      </c>
      <c r="K254" s="3"/>
    </row>
    <row r="255" spans="1:11">
      <c r="A255" s="3"/>
      <c r="B255" s="39" t="s">
        <v>32</v>
      </c>
      <c r="C255" s="19">
        <v>162.1</v>
      </c>
      <c r="D255" s="19">
        <v>158.05000000000001</v>
      </c>
      <c r="E255" s="19">
        <v>180.35</v>
      </c>
      <c r="F255" s="19">
        <v>162</v>
      </c>
      <c r="G255" s="19">
        <v>112.5</v>
      </c>
      <c r="H255" s="19">
        <v>190.55</v>
      </c>
      <c r="I255" s="19">
        <v>137.19999999999999</v>
      </c>
      <c r="J255" s="20">
        <v>1102.75</v>
      </c>
      <c r="K255" s="3"/>
    </row>
    <row r="256" spans="1:11">
      <c r="A256" s="3"/>
      <c r="B256" s="13" t="s">
        <v>33</v>
      </c>
      <c r="C256" s="19">
        <v>147.5</v>
      </c>
      <c r="D256" s="19">
        <v>135.30000000000001</v>
      </c>
      <c r="E256" s="19">
        <v>156.9</v>
      </c>
      <c r="F256" s="19">
        <v>161.05000000000001</v>
      </c>
      <c r="G256" s="19">
        <v>138.85</v>
      </c>
      <c r="H256" s="19">
        <v>188.05</v>
      </c>
      <c r="I256" s="19">
        <v>137.25</v>
      </c>
      <c r="J256" s="20">
        <v>1064.9000000000001</v>
      </c>
      <c r="K256" s="3"/>
    </row>
    <row r="257" spans="1:11">
      <c r="A257" s="3"/>
      <c r="B257" s="42" t="s">
        <v>31</v>
      </c>
      <c r="C257" s="27">
        <v>94.15</v>
      </c>
      <c r="D257" s="27">
        <v>162.30000000000001</v>
      </c>
      <c r="E257" s="27">
        <v>182.2</v>
      </c>
      <c r="F257" s="27">
        <v>142.4</v>
      </c>
      <c r="G257" s="27">
        <v>220.5</v>
      </c>
      <c r="H257" s="27">
        <v>110.2</v>
      </c>
      <c r="I257" s="27">
        <v>114.25</v>
      </c>
      <c r="J257" s="28">
        <v>1026</v>
      </c>
      <c r="K257" s="3"/>
    </row>
    <row r="258" spans="1:11">
      <c r="A258" s="3"/>
      <c r="B258" s="44"/>
      <c r="C258" s="44"/>
      <c r="D258" s="44"/>
      <c r="E258" s="44"/>
      <c r="F258" s="44"/>
      <c r="G258" s="44"/>
      <c r="H258" s="44"/>
      <c r="I258" s="44"/>
      <c r="J258" s="44"/>
      <c r="K258" s="3"/>
    </row>
    <row r="259" spans="1:11" ht="18">
      <c r="A259" s="3"/>
      <c r="B259" s="33" t="s">
        <v>40</v>
      </c>
      <c r="C259" s="34"/>
      <c r="D259" s="34"/>
      <c r="E259" s="34"/>
      <c r="F259" s="34"/>
      <c r="G259" s="34"/>
      <c r="H259" s="34"/>
      <c r="I259" s="34"/>
      <c r="J259" s="35"/>
      <c r="K259" s="3"/>
    </row>
    <row r="260" spans="1:11" ht="15.75" thickBot="1">
      <c r="A260" s="3"/>
      <c r="B260" s="36"/>
      <c r="C260" s="11" t="s">
        <v>2</v>
      </c>
      <c r="D260" s="11" t="s">
        <v>3</v>
      </c>
      <c r="E260" s="11" t="s">
        <v>4</v>
      </c>
      <c r="F260" s="11" t="s">
        <v>5</v>
      </c>
      <c r="G260" s="11" t="s">
        <v>6</v>
      </c>
      <c r="H260" s="11" t="s">
        <v>7</v>
      </c>
      <c r="I260" s="11" t="s">
        <v>8</v>
      </c>
      <c r="J260" s="12" t="s">
        <v>39</v>
      </c>
      <c r="K260" s="3"/>
    </row>
    <row r="261" spans="1:11">
      <c r="A261" s="3"/>
      <c r="B261" s="37"/>
      <c r="C261" s="38"/>
      <c r="D261" s="38"/>
      <c r="E261" s="38"/>
      <c r="F261" s="38"/>
      <c r="G261" s="38"/>
      <c r="H261" s="38"/>
      <c r="I261" s="38"/>
      <c r="J261" s="15"/>
      <c r="K261" s="3"/>
    </row>
    <row r="262" spans="1:11">
      <c r="A262" s="3"/>
      <c r="B262" s="39" t="s">
        <v>24</v>
      </c>
      <c r="C262" s="16">
        <v>2</v>
      </c>
      <c r="D262" s="16">
        <v>6</v>
      </c>
      <c r="E262" s="16">
        <v>6</v>
      </c>
      <c r="F262" s="16">
        <v>1</v>
      </c>
      <c r="G262" s="16">
        <v>6</v>
      </c>
      <c r="H262" s="16">
        <v>6</v>
      </c>
      <c r="I262" s="16">
        <v>5</v>
      </c>
      <c r="J262" s="17">
        <v>32</v>
      </c>
      <c r="K262" s="3"/>
    </row>
    <row r="263" spans="1:11">
      <c r="B263" s="39" t="s">
        <v>31</v>
      </c>
      <c r="C263" s="16">
        <v>5</v>
      </c>
      <c r="D263" s="16">
        <v>2</v>
      </c>
      <c r="E263" s="16">
        <v>5</v>
      </c>
      <c r="F263" s="16">
        <v>5</v>
      </c>
      <c r="G263" s="16">
        <v>3</v>
      </c>
      <c r="H263" s="16">
        <v>4</v>
      </c>
      <c r="I263" s="16">
        <v>6</v>
      </c>
      <c r="J263" s="17">
        <v>30</v>
      </c>
    </row>
    <row r="264" spans="1:11">
      <c r="B264" s="39" t="s">
        <v>32</v>
      </c>
      <c r="C264" s="16">
        <v>6</v>
      </c>
      <c r="D264" s="16">
        <v>5</v>
      </c>
      <c r="E264" s="16">
        <v>3</v>
      </c>
      <c r="F264" s="16">
        <v>6</v>
      </c>
      <c r="G264" s="16">
        <v>4</v>
      </c>
      <c r="H264" s="16">
        <v>3</v>
      </c>
      <c r="I264" s="16">
        <v>2</v>
      </c>
      <c r="J264" s="17">
        <v>29</v>
      </c>
    </row>
    <row r="265" spans="1:11">
      <c r="B265" s="39" t="s">
        <v>34</v>
      </c>
      <c r="C265" s="16">
        <v>3</v>
      </c>
      <c r="D265" s="16">
        <v>3</v>
      </c>
      <c r="E265" s="16">
        <v>4</v>
      </c>
      <c r="F265" s="16">
        <v>2</v>
      </c>
      <c r="G265" s="16">
        <v>5</v>
      </c>
      <c r="H265" s="16">
        <v>5</v>
      </c>
      <c r="I265" s="16">
        <v>4</v>
      </c>
      <c r="J265" s="17">
        <v>26</v>
      </c>
    </row>
    <row r="266" spans="1:11">
      <c r="B266" s="39" t="s">
        <v>33</v>
      </c>
      <c r="C266" s="16">
        <v>4</v>
      </c>
      <c r="D266" s="16">
        <v>4</v>
      </c>
      <c r="E266" s="16">
        <v>1</v>
      </c>
      <c r="F266" s="16">
        <v>3</v>
      </c>
      <c r="G266" s="16">
        <v>2</v>
      </c>
      <c r="H266" s="16">
        <v>1</v>
      </c>
      <c r="I266" s="16">
        <v>1</v>
      </c>
      <c r="J266" s="17">
        <v>16</v>
      </c>
    </row>
    <row r="267" spans="1:11">
      <c r="B267" s="13" t="s">
        <v>14</v>
      </c>
      <c r="C267" s="16">
        <v>1</v>
      </c>
      <c r="D267" s="16">
        <v>1</v>
      </c>
      <c r="E267" s="16">
        <v>2</v>
      </c>
      <c r="F267" s="16">
        <v>4</v>
      </c>
      <c r="G267" s="16">
        <v>1</v>
      </c>
      <c r="H267" s="16">
        <v>2</v>
      </c>
      <c r="I267" s="16">
        <v>3</v>
      </c>
      <c r="J267" s="17">
        <v>14</v>
      </c>
    </row>
    <row r="268" spans="1:11">
      <c r="B268" s="39"/>
      <c r="C268" s="38"/>
      <c r="D268" s="38"/>
      <c r="E268" s="38"/>
      <c r="F268" s="38"/>
      <c r="G268" s="38"/>
      <c r="H268" s="38"/>
      <c r="I268" s="38"/>
      <c r="J268" s="40"/>
    </row>
    <row r="269" spans="1:11" ht="15.75" thickBot="1">
      <c r="B269" s="41"/>
      <c r="C269" s="11" t="s">
        <v>2</v>
      </c>
      <c r="D269" s="11" t="s">
        <v>3</v>
      </c>
      <c r="E269" s="11" t="s">
        <v>4</v>
      </c>
      <c r="F269" s="11" t="s">
        <v>5</v>
      </c>
      <c r="G269" s="11" t="s">
        <v>6</v>
      </c>
      <c r="H269" s="11" t="s">
        <v>7</v>
      </c>
      <c r="I269" s="11" t="s">
        <v>8</v>
      </c>
      <c r="J269" s="12" t="s">
        <v>39</v>
      </c>
    </row>
    <row r="270" spans="1:11">
      <c r="B270" s="39"/>
      <c r="C270" s="38"/>
      <c r="D270" s="38"/>
      <c r="E270" s="38"/>
      <c r="F270" s="38"/>
      <c r="G270" s="38"/>
      <c r="H270" s="38"/>
      <c r="I270" s="38"/>
      <c r="J270" s="15"/>
    </row>
    <row r="271" spans="1:11">
      <c r="B271" s="39" t="s">
        <v>32</v>
      </c>
      <c r="C271" s="19">
        <v>173.7</v>
      </c>
      <c r="D271" s="19">
        <v>148.9</v>
      </c>
      <c r="E271" s="19">
        <v>126.7</v>
      </c>
      <c r="F271" s="19">
        <v>197.9</v>
      </c>
      <c r="G271" s="19">
        <v>161.30000000000001</v>
      </c>
      <c r="H271" s="19">
        <v>146.4</v>
      </c>
      <c r="I271" s="19">
        <v>102.75</v>
      </c>
      <c r="J271" s="20">
        <v>1057.6500000000001</v>
      </c>
    </row>
    <row r="272" spans="1:11">
      <c r="B272" s="39" t="s">
        <v>24</v>
      </c>
      <c r="C272" s="19">
        <v>129.1</v>
      </c>
      <c r="D272" s="19">
        <v>152.94999999999999</v>
      </c>
      <c r="E272" s="19">
        <v>149.30000000000001</v>
      </c>
      <c r="F272" s="19">
        <v>132.75</v>
      </c>
      <c r="G272" s="19">
        <v>162.75</v>
      </c>
      <c r="H272" s="19">
        <v>207.6</v>
      </c>
      <c r="I272" s="19">
        <v>122.3</v>
      </c>
      <c r="J272" s="20">
        <v>1056.75</v>
      </c>
    </row>
    <row r="273" spans="2:10">
      <c r="B273" s="39" t="s">
        <v>31</v>
      </c>
      <c r="C273" s="19">
        <v>143.80000000000001</v>
      </c>
      <c r="D273" s="19">
        <v>117.95</v>
      </c>
      <c r="E273" s="19">
        <v>143.80000000000001</v>
      </c>
      <c r="F273" s="19">
        <v>187.75</v>
      </c>
      <c r="G273" s="19">
        <v>149.75</v>
      </c>
      <c r="H273" s="19">
        <v>159.75</v>
      </c>
      <c r="I273" s="19">
        <v>124.95</v>
      </c>
      <c r="J273" s="20">
        <v>1027.75</v>
      </c>
    </row>
    <row r="274" spans="2:10">
      <c r="B274" s="13" t="s">
        <v>34</v>
      </c>
      <c r="C274" s="19">
        <v>137.15</v>
      </c>
      <c r="D274" s="19">
        <v>129.19999999999999</v>
      </c>
      <c r="E274" s="19">
        <v>127.45</v>
      </c>
      <c r="F274" s="19">
        <v>145.1</v>
      </c>
      <c r="G274" s="19">
        <v>162</v>
      </c>
      <c r="H274" s="19">
        <v>174.55</v>
      </c>
      <c r="I274" s="19">
        <v>118.45</v>
      </c>
      <c r="J274" s="20">
        <v>993.9</v>
      </c>
    </row>
    <row r="275" spans="2:10">
      <c r="B275" s="39" t="s">
        <v>14</v>
      </c>
      <c r="C275" s="19">
        <v>105.25</v>
      </c>
      <c r="D275" s="19">
        <v>113.05</v>
      </c>
      <c r="E275" s="19">
        <v>121.9</v>
      </c>
      <c r="F275" s="19">
        <v>178.2</v>
      </c>
      <c r="G275" s="19">
        <v>116.8</v>
      </c>
      <c r="H275" s="19">
        <v>141.30000000000001</v>
      </c>
      <c r="I275" s="19">
        <v>107.55</v>
      </c>
      <c r="J275" s="20">
        <v>884.05</v>
      </c>
    </row>
    <row r="276" spans="2:10">
      <c r="B276" s="42" t="s">
        <v>33</v>
      </c>
      <c r="C276" s="27">
        <v>140.9</v>
      </c>
      <c r="D276" s="27">
        <v>134.80000000000001</v>
      </c>
      <c r="E276" s="27">
        <v>105.55</v>
      </c>
      <c r="F276" s="27">
        <v>153.15</v>
      </c>
      <c r="G276" s="27">
        <v>122.65</v>
      </c>
      <c r="H276" s="27">
        <v>96.6</v>
      </c>
      <c r="I276" s="27">
        <v>95</v>
      </c>
      <c r="J276" s="28">
        <v>848.65</v>
      </c>
    </row>
    <row r="277" spans="2:10">
      <c r="B277" s="45"/>
      <c r="C277" s="44"/>
      <c r="D277" s="44"/>
      <c r="E277" s="44"/>
      <c r="F277" s="44"/>
      <c r="G277" s="44"/>
      <c r="H277" s="44"/>
      <c r="I277" s="44"/>
      <c r="J277" s="46"/>
    </row>
    <row r="278" spans="2:10" ht="18">
      <c r="B278" s="33" t="s">
        <v>41</v>
      </c>
      <c r="C278" s="34"/>
      <c r="D278" s="34"/>
      <c r="E278" s="34"/>
      <c r="F278" s="34"/>
      <c r="G278" s="34"/>
      <c r="H278" s="34"/>
      <c r="I278" s="34"/>
      <c r="J278" s="35"/>
    </row>
    <row r="279" spans="2:10" ht="15.75" thickBot="1">
      <c r="B279" s="36"/>
      <c r="C279" s="11" t="s">
        <v>2</v>
      </c>
      <c r="D279" s="11" t="s">
        <v>3</v>
      </c>
      <c r="E279" s="11" t="s">
        <v>4</v>
      </c>
      <c r="F279" s="11" t="s">
        <v>5</v>
      </c>
      <c r="G279" s="11" t="s">
        <v>6</v>
      </c>
      <c r="H279" s="11" t="s">
        <v>7</v>
      </c>
      <c r="I279" s="11" t="s">
        <v>8</v>
      </c>
      <c r="J279" s="12" t="s">
        <v>39</v>
      </c>
    </row>
    <row r="280" spans="2:10">
      <c r="B280" s="37"/>
      <c r="C280" s="47"/>
      <c r="D280" s="47"/>
      <c r="E280" s="47"/>
      <c r="F280" s="47"/>
      <c r="G280" s="47"/>
      <c r="H280" s="47"/>
      <c r="I280" s="47"/>
      <c r="J280" s="48"/>
    </row>
    <row r="281" spans="2:10">
      <c r="B281" s="39" t="s">
        <v>31</v>
      </c>
      <c r="C281" s="16">
        <v>4</v>
      </c>
      <c r="D281" s="16">
        <v>1</v>
      </c>
      <c r="E281" s="16">
        <v>5</v>
      </c>
      <c r="F281" s="16">
        <v>4</v>
      </c>
      <c r="G281" s="16">
        <v>5</v>
      </c>
      <c r="H281" s="16">
        <v>5</v>
      </c>
      <c r="I281" s="16">
        <v>4</v>
      </c>
      <c r="J281" s="17">
        <v>28</v>
      </c>
    </row>
    <row r="282" spans="2:10">
      <c r="B282" s="39" t="s">
        <v>14</v>
      </c>
      <c r="C282" s="16">
        <v>5</v>
      </c>
      <c r="D282" s="16">
        <v>4</v>
      </c>
      <c r="E282" s="16">
        <v>4</v>
      </c>
      <c r="F282" s="16">
        <v>1</v>
      </c>
      <c r="G282" s="16">
        <v>1</v>
      </c>
      <c r="H282" s="16">
        <v>4</v>
      </c>
      <c r="I282" s="16">
        <v>5</v>
      </c>
      <c r="J282" s="17">
        <v>24</v>
      </c>
    </row>
    <row r="283" spans="2:10">
      <c r="B283" s="39" t="s">
        <v>24</v>
      </c>
      <c r="C283" s="16">
        <v>2</v>
      </c>
      <c r="D283" s="16">
        <v>3</v>
      </c>
      <c r="E283" s="16">
        <v>2</v>
      </c>
      <c r="F283" s="16">
        <v>5</v>
      </c>
      <c r="G283" s="16">
        <v>4</v>
      </c>
      <c r="H283" s="16">
        <v>1</v>
      </c>
      <c r="I283" s="16">
        <v>2</v>
      </c>
      <c r="J283" s="17">
        <v>19</v>
      </c>
    </row>
    <row r="284" spans="2:10">
      <c r="B284" s="13" t="s">
        <v>34</v>
      </c>
      <c r="C284" s="16">
        <v>3</v>
      </c>
      <c r="D284" s="16">
        <v>5</v>
      </c>
      <c r="E284" s="16">
        <v>1</v>
      </c>
      <c r="F284" s="16">
        <v>3</v>
      </c>
      <c r="G284" s="16">
        <v>3</v>
      </c>
      <c r="H284" s="16">
        <v>2</v>
      </c>
      <c r="I284" s="16">
        <v>1</v>
      </c>
      <c r="J284" s="17">
        <v>18</v>
      </c>
    </row>
    <row r="285" spans="2:10">
      <c r="B285" s="39" t="s">
        <v>32</v>
      </c>
      <c r="C285" s="16">
        <v>1</v>
      </c>
      <c r="D285" s="16">
        <v>2</v>
      </c>
      <c r="E285" s="16">
        <v>3</v>
      </c>
      <c r="F285" s="16">
        <v>2</v>
      </c>
      <c r="G285" s="16">
        <v>2</v>
      </c>
      <c r="H285" s="16">
        <v>3</v>
      </c>
      <c r="I285" s="16">
        <v>3</v>
      </c>
      <c r="J285" s="17">
        <v>16</v>
      </c>
    </row>
    <row r="286" spans="2:10">
      <c r="B286" s="39"/>
      <c r="C286" s="38"/>
      <c r="D286" s="38"/>
      <c r="E286" s="38"/>
      <c r="F286" s="38"/>
      <c r="G286" s="38"/>
      <c r="H286" s="38"/>
      <c r="I286" s="38"/>
      <c r="J286" s="40"/>
    </row>
    <row r="287" spans="2:10" ht="15.75" thickBot="1">
      <c r="B287" s="36"/>
      <c r="C287" s="11" t="s">
        <v>2</v>
      </c>
      <c r="D287" s="11" t="s">
        <v>3</v>
      </c>
      <c r="E287" s="11" t="s">
        <v>4</v>
      </c>
      <c r="F287" s="11" t="s">
        <v>5</v>
      </c>
      <c r="G287" s="11" t="s">
        <v>6</v>
      </c>
      <c r="H287" s="11" t="s">
        <v>7</v>
      </c>
      <c r="I287" s="11" t="s">
        <v>8</v>
      </c>
      <c r="J287" s="12" t="s">
        <v>39</v>
      </c>
    </row>
    <row r="288" spans="2:10">
      <c r="B288" s="13"/>
      <c r="C288" s="14"/>
      <c r="D288" s="14"/>
      <c r="E288" s="14"/>
      <c r="F288" s="14"/>
      <c r="G288" s="14"/>
      <c r="H288" s="14"/>
      <c r="I288" s="14"/>
      <c r="J288" s="49"/>
    </row>
    <row r="289" spans="2:10">
      <c r="B289" s="39" t="s">
        <v>31</v>
      </c>
      <c r="C289" s="19">
        <v>120.05</v>
      </c>
      <c r="D289" s="19">
        <v>127.05</v>
      </c>
      <c r="E289" s="19">
        <v>138.44999999999999</v>
      </c>
      <c r="F289" s="19">
        <v>157.25</v>
      </c>
      <c r="G289" s="19">
        <v>200.6</v>
      </c>
      <c r="H289" s="19">
        <v>189.6</v>
      </c>
      <c r="I289" s="19">
        <v>175.8</v>
      </c>
      <c r="J289" s="20">
        <v>1108.8</v>
      </c>
    </row>
    <row r="290" spans="2:10">
      <c r="B290" s="13" t="s">
        <v>14</v>
      </c>
      <c r="C290" s="19">
        <v>120.7</v>
      </c>
      <c r="D290" s="19">
        <v>185.8</v>
      </c>
      <c r="E290" s="19">
        <v>125.65</v>
      </c>
      <c r="F290" s="19">
        <v>132.69999999999999</v>
      </c>
      <c r="G290" s="19">
        <v>148.44999999999999</v>
      </c>
      <c r="H290" s="19">
        <v>187.15</v>
      </c>
      <c r="I290" s="19">
        <v>202.05</v>
      </c>
      <c r="J290" s="20">
        <v>1102.5</v>
      </c>
    </row>
    <row r="291" spans="2:10">
      <c r="B291" s="39" t="s">
        <v>34</v>
      </c>
      <c r="C291" s="19">
        <v>119.1</v>
      </c>
      <c r="D291" s="19">
        <v>193.85</v>
      </c>
      <c r="E291" s="19">
        <v>114.8</v>
      </c>
      <c r="F291" s="19">
        <v>155.69999999999999</v>
      </c>
      <c r="G291" s="19">
        <v>164.5</v>
      </c>
      <c r="H291" s="19">
        <v>137.05000000000001</v>
      </c>
      <c r="I291" s="19">
        <v>127.55</v>
      </c>
      <c r="J291" s="20">
        <v>1012.55</v>
      </c>
    </row>
    <row r="292" spans="2:10">
      <c r="B292" s="39" t="s">
        <v>32</v>
      </c>
      <c r="C292" s="19">
        <v>90.05</v>
      </c>
      <c r="D292" s="19">
        <v>157.5</v>
      </c>
      <c r="E292" s="19">
        <v>122.15</v>
      </c>
      <c r="F292" s="19">
        <v>144.4</v>
      </c>
      <c r="G292" s="19">
        <v>161.44999999999999</v>
      </c>
      <c r="H292" s="19">
        <v>144.69999999999999</v>
      </c>
      <c r="I292" s="19">
        <v>174.6</v>
      </c>
      <c r="J292" s="20">
        <v>994.85</v>
      </c>
    </row>
    <row r="293" spans="2:10">
      <c r="B293" s="39" t="s">
        <v>24</v>
      </c>
      <c r="C293" s="19">
        <v>108.1</v>
      </c>
      <c r="D293" s="19">
        <v>168.8</v>
      </c>
      <c r="E293" s="19">
        <v>117.85</v>
      </c>
      <c r="F293" s="19">
        <v>160.15</v>
      </c>
      <c r="G293" s="19">
        <v>187.9</v>
      </c>
      <c r="H293" s="19">
        <v>109.35</v>
      </c>
      <c r="I293" s="19">
        <v>140.25</v>
      </c>
      <c r="J293" s="20">
        <v>992.4</v>
      </c>
    </row>
    <row r="294" spans="2:10">
      <c r="B294" s="50"/>
      <c r="C294" s="51"/>
      <c r="D294" s="51"/>
      <c r="E294" s="51"/>
      <c r="F294" s="51"/>
      <c r="G294" s="51"/>
      <c r="H294" s="51"/>
      <c r="I294" s="51"/>
      <c r="J294" s="52"/>
    </row>
    <row r="295" spans="2:10" ht="18">
      <c r="B295" s="33" t="s">
        <v>42</v>
      </c>
      <c r="C295" s="34"/>
      <c r="D295" s="34"/>
      <c r="E295" s="34"/>
      <c r="F295" s="34"/>
      <c r="G295" s="34"/>
      <c r="H295" s="34"/>
      <c r="I295" s="34"/>
      <c r="J295" s="35"/>
    </row>
    <row r="296" spans="2:10" ht="15.75" thickBot="1">
      <c r="B296" s="36"/>
      <c r="C296" s="11" t="s">
        <v>2</v>
      </c>
      <c r="D296" s="11" t="s">
        <v>3</v>
      </c>
      <c r="E296" s="11" t="s">
        <v>4</v>
      </c>
      <c r="F296" s="11" t="s">
        <v>5</v>
      </c>
      <c r="G296" s="11" t="s">
        <v>6</v>
      </c>
      <c r="H296" s="11" t="s">
        <v>7</v>
      </c>
      <c r="I296" s="11" t="s">
        <v>8</v>
      </c>
      <c r="J296" s="12" t="s">
        <v>39</v>
      </c>
    </row>
    <row r="297" spans="2:10">
      <c r="B297" s="37"/>
      <c r="C297" s="47"/>
      <c r="D297" s="47"/>
      <c r="E297" s="47"/>
      <c r="F297" s="47"/>
      <c r="G297" s="47"/>
      <c r="H297" s="47"/>
      <c r="I297" s="47"/>
      <c r="J297" s="48"/>
    </row>
    <row r="298" spans="2:10">
      <c r="B298" s="13" t="s">
        <v>32</v>
      </c>
      <c r="C298" s="16">
        <v>5</v>
      </c>
      <c r="D298" s="16">
        <v>4</v>
      </c>
      <c r="E298" s="16">
        <v>4</v>
      </c>
      <c r="F298" s="16">
        <v>4</v>
      </c>
      <c r="G298" s="16">
        <v>3</v>
      </c>
      <c r="H298" s="16">
        <v>4</v>
      </c>
      <c r="I298" s="16">
        <v>5</v>
      </c>
      <c r="J298" s="17">
        <v>29</v>
      </c>
    </row>
    <row r="299" spans="2:10">
      <c r="B299" s="39" t="s">
        <v>14</v>
      </c>
      <c r="C299" s="16">
        <v>3</v>
      </c>
      <c r="D299" s="16">
        <v>5</v>
      </c>
      <c r="E299" s="16">
        <v>1</v>
      </c>
      <c r="F299" s="16">
        <v>5</v>
      </c>
      <c r="G299" s="16">
        <v>4</v>
      </c>
      <c r="H299" s="16">
        <v>5</v>
      </c>
      <c r="I299" s="16">
        <v>2</v>
      </c>
      <c r="J299" s="17">
        <v>25</v>
      </c>
    </row>
    <row r="300" spans="2:10">
      <c r="B300" s="39" t="s">
        <v>43</v>
      </c>
      <c r="C300" s="16">
        <v>4</v>
      </c>
      <c r="D300" s="16">
        <v>3</v>
      </c>
      <c r="E300" s="16">
        <v>2</v>
      </c>
      <c r="F300" s="16">
        <v>3</v>
      </c>
      <c r="G300" s="16">
        <v>1</v>
      </c>
      <c r="H300" s="16">
        <v>3</v>
      </c>
      <c r="I300" s="16">
        <v>3</v>
      </c>
      <c r="J300" s="17">
        <v>19</v>
      </c>
    </row>
    <row r="301" spans="2:10">
      <c r="B301" s="39" t="s">
        <v>24</v>
      </c>
      <c r="C301" s="16">
        <v>2</v>
      </c>
      <c r="D301" s="16">
        <v>1</v>
      </c>
      <c r="E301" s="16">
        <v>3</v>
      </c>
      <c r="F301" s="16">
        <v>2</v>
      </c>
      <c r="G301" s="16">
        <v>2</v>
      </c>
      <c r="H301" s="16">
        <v>2</v>
      </c>
      <c r="I301" s="16">
        <v>4</v>
      </c>
      <c r="J301" s="17">
        <v>16</v>
      </c>
    </row>
    <row r="302" spans="2:10">
      <c r="B302" s="39" t="s">
        <v>31</v>
      </c>
      <c r="C302" s="16">
        <v>1</v>
      </c>
      <c r="D302" s="16">
        <v>2</v>
      </c>
      <c r="E302" s="16">
        <v>1</v>
      </c>
      <c r="F302" s="16">
        <v>1</v>
      </c>
      <c r="G302" s="16">
        <v>1</v>
      </c>
      <c r="H302" s="16">
        <v>1</v>
      </c>
      <c r="I302" s="16">
        <v>1</v>
      </c>
      <c r="J302" s="17">
        <v>8</v>
      </c>
    </row>
    <row r="303" spans="2:10">
      <c r="B303" s="39"/>
      <c r="C303" s="38"/>
      <c r="D303" s="38"/>
      <c r="E303" s="38"/>
      <c r="F303" s="38"/>
      <c r="G303" s="38"/>
      <c r="H303" s="38"/>
      <c r="I303" s="38"/>
      <c r="J303" s="40"/>
    </row>
    <row r="304" spans="2:10" ht="15.75" thickBot="1">
      <c r="B304" s="36"/>
      <c r="C304" s="11" t="s">
        <v>2</v>
      </c>
      <c r="D304" s="11" t="s">
        <v>3</v>
      </c>
      <c r="E304" s="11" t="s">
        <v>4</v>
      </c>
      <c r="F304" s="11" t="s">
        <v>5</v>
      </c>
      <c r="G304" s="11" t="s">
        <v>6</v>
      </c>
      <c r="H304" s="11" t="s">
        <v>7</v>
      </c>
      <c r="I304" s="11" t="s">
        <v>8</v>
      </c>
      <c r="J304" s="12" t="s">
        <v>39</v>
      </c>
    </row>
    <row r="305" spans="2:10">
      <c r="B305" s="13"/>
      <c r="C305" s="14"/>
      <c r="D305" s="14"/>
      <c r="E305" s="14"/>
      <c r="F305" s="14"/>
      <c r="G305" s="14"/>
      <c r="H305" s="14"/>
      <c r="I305" s="14"/>
      <c r="J305" s="49"/>
    </row>
    <row r="306" spans="2:10">
      <c r="B306" s="39" t="s">
        <v>32</v>
      </c>
      <c r="C306" s="19">
        <v>152.75</v>
      </c>
      <c r="D306" s="19">
        <v>159.55000000000001</v>
      </c>
      <c r="E306" s="19">
        <v>180.7</v>
      </c>
      <c r="F306" s="19">
        <v>154.30000000000001</v>
      </c>
      <c r="G306" s="19">
        <v>211.8</v>
      </c>
      <c r="H306" s="19">
        <v>167.25</v>
      </c>
      <c r="I306" s="19">
        <v>86.2</v>
      </c>
      <c r="J306" s="20">
        <v>1112.55</v>
      </c>
    </row>
    <row r="307" spans="2:10">
      <c r="B307" s="13" t="s">
        <v>14</v>
      </c>
      <c r="C307" s="19">
        <v>149.55000000000001</v>
      </c>
      <c r="D307" s="19">
        <v>163.80000000000001</v>
      </c>
      <c r="E307" s="19">
        <v>141.55000000000001</v>
      </c>
      <c r="F307" s="19">
        <v>199.65</v>
      </c>
      <c r="G307" s="19">
        <v>217.1</v>
      </c>
      <c r="H307" s="19">
        <v>170.95</v>
      </c>
      <c r="I307" s="19">
        <v>67.349999999999909</v>
      </c>
      <c r="J307" s="20">
        <v>1109.95</v>
      </c>
    </row>
    <row r="308" spans="2:10">
      <c r="B308" s="39" t="s">
        <v>43</v>
      </c>
      <c r="C308" s="19">
        <v>151.85</v>
      </c>
      <c r="D308" s="19">
        <v>152.55000000000001</v>
      </c>
      <c r="E308" s="19">
        <v>146.44999999999999</v>
      </c>
      <c r="F308" s="19">
        <v>145.85</v>
      </c>
      <c r="G308" s="19">
        <v>181.2</v>
      </c>
      <c r="H308" s="19">
        <v>162.80000000000001</v>
      </c>
      <c r="I308" s="19">
        <v>78.45</v>
      </c>
      <c r="J308" s="20">
        <f>SUM(C308:I308)</f>
        <v>1019.1499999999999</v>
      </c>
    </row>
    <row r="309" spans="2:10">
      <c r="B309" s="39" t="s">
        <v>24</v>
      </c>
      <c r="C309" s="19">
        <v>144.1</v>
      </c>
      <c r="D309" s="19">
        <v>131.1</v>
      </c>
      <c r="E309" s="19">
        <v>164.05</v>
      </c>
      <c r="F309" s="19">
        <v>131.5</v>
      </c>
      <c r="G309" s="19">
        <v>208.55</v>
      </c>
      <c r="H309" s="19">
        <v>151.44999999999999</v>
      </c>
      <c r="I309" s="19">
        <v>64.3</v>
      </c>
      <c r="J309" s="20">
        <f>SUM(C309:I309)</f>
        <v>995.05</v>
      </c>
    </row>
    <row r="310" spans="2:10">
      <c r="B310" s="42" t="s">
        <v>31</v>
      </c>
      <c r="C310" s="27">
        <v>97.05</v>
      </c>
      <c r="D310" s="27">
        <v>139.5</v>
      </c>
      <c r="E310" s="27">
        <v>132.25</v>
      </c>
      <c r="F310" s="27">
        <v>114.15</v>
      </c>
      <c r="G310" s="27">
        <v>167.8</v>
      </c>
      <c r="H310" s="27">
        <v>121</v>
      </c>
      <c r="I310" s="27">
        <v>58.4</v>
      </c>
      <c r="J310" s="20">
        <f>SUM(C310:I310)</f>
        <v>830.15</v>
      </c>
    </row>
    <row r="311" spans="2:10">
      <c r="B311" s="50"/>
      <c r="C311" s="51"/>
      <c r="D311" s="51"/>
      <c r="E311" s="51"/>
      <c r="F311" s="51"/>
      <c r="G311" s="51"/>
      <c r="H311" s="51"/>
      <c r="I311" s="51"/>
      <c r="J311" s="52"/>
    </row>
    <row r="312" spans="2:10" ht="18">
      <c r="B312" s="33" t="s">
        <v>44</v>
      </c>
      <c r="C312" s="34"/>
      <c r="D312" s="34"/>
      <c r="E312" s="34"/>
      <c r="F312" s="34"/>
      <c r="G312" s="34"/>
      <c r="H312" s="34"/>
      <c r="I312" s="34"/>
      <c r="J312" s="35"/>
    </row>
    <row r="313" spans="2:10" ht="15.75" thickBot="1">
      <c r="B313" s="36"/>
      <c r="C313" s="11" t="s">
        <v>2</v>
      </c>
      <c r="D313" s="11" t="s">
        <v>3</v>
      </c>
      <c r="E313" s="11" t="s">
        <v>4</v>
      </c>
      <c r="F313" s="11" t="s">
        <v>5</v>
      </c>
      <c r="G313" s="11" t="s">
        <v>6</v>
      </c>
      <c r="H313" s="11" t="s">
        <v>7</v>
      </c>
      <c r="I313" s="11" t="s">
        <v>8</v>
      </c>
      <c r="J313" s="12" t="s">
        <v>39</v>
      </c>
    </row>
    <row r="314" spans="2:10">
      <c r="B314" s="37"/>
      <c r="C314" s="47"/>
      <c r="D314" s="47"/>
      <c r="E314" s="47"/>
      <c r="F314" s="47"/>
      <c r="G314" s="47"/>
      <c r="H314" s="47"/>
      <c r="I314" s="47"/>
      <c r="J314" s="48"/>
    </row>
    <row r="315" spans="2:10">
      <c r="B315" s="39" t="s">
        <v>14</v>
      </c>
      <c r="C315" s="16">
        <v>4</v>
      </c>
      <c r="D315" s="16">
        <v>5</v>
      </c>
      <c r="E315" s="16">
        <v>1</v>
      </c>
      <c r="F315" s="16">
        <v>5</v>
      </c>
      <c r="G315" s="16">
        <v>4</v>
      </c>
      <c r="H315" s="16">
        <v>5</v>
      </c>
      <c r="I315" s="16">
        <v>5</v>
      </c>
      <c r="J315" s="17">
        <v>29</v>
      </c>
    </row>
    <row r="316" spans="2:10">
      <c r="B316" s="39" t="s">
        <v>43</v>
      </c>
      <c r="C316" s="16">
        <v>3</v>
      </c>
      <c r="D316" s="16">
        <v>2</v>
      </c>
      <c r="E316" s="16">
        <v>3</v>
      </c>
      <c r="F316" s="16">
        <v>4</v>
      </c>
      <c r="G316" s="16">
        <v>5</v>
      </c>
      <c r="H316" s="16">
        <v>3</v>
      </c>
      <c r="I316" s="16">
        <v>3</v>
      </c>
      <c r="J316" s="17">
        <v>23</v>
      </c>
    </row>
    <row r="317" spans="2:10">
      <c r="B317" s="39" t="s">
        <v>32</v>
      </c>
      <c r="C317" s="16">
        <v>2</v>
      </c>
      <c r="D317" s="16">
        <v>3</v>
      </c>
      <c r="E317" s="16">
        <v>5</v>
      </c>
      <c r="F317" s="16">
        <v>2</v>
      </c>
      <c r="G317" s="16">
        <v>3</v>
      </c>
      <c r="H317" s="16">
        <v>4</v>
      </c>
      <c r="I317" s="16">
        <v>4</v>
      </c>
      <c r="J317" s="17">
        <v>23</v>
      </c>
    </row>
    <row r="318" spans="2:10">
      <c r="B318" s="39" t="s">
        <v>24</v>
      </c>
      <c r="C318" s="16">
        <v>5</v>
      </c>
      <c r="D318" s="16">
        <v>4</v>
      </c>
      <c r="E318" s="16">
        <v>2</v>
      </c>
      <c r="F318" s="16">
        <v>1</v>
      </c>
      <c r="G318" s="16">
        <v>2</v>
      </c>
      <c r="H318" s="16">
        <v>1</v>
      </c>
      <c r="I318" s="16">
        <v>2</v>
      </c>
      <c r="J318" s="17">
        <v>17</v>
      </c>
    </row>
    <row r="319" spans="2:10">
      <c r="B319" s="13" t="s">
        <v>31</v>
      </c>
      <c r="C319" s="16">
        <v>1</v>
      </c>
      <c r="D319" s="16">
        <v>1</v>
      </c>
      <c r="E319" s="16">
        <v>4</v>
      </c>
      <c r="F319" s="16">
        <v>3</v>
      </c>
      <c r="G319" s="16">
        <v>1</v>
      </c>
      <c r="H319" s="16">
        <v>2</v>
      </c>
      <c r="I319" s="16">
        <v>1</v>
      </c>
      <c r="J319" s="17">
        <v>13</v>
      </c>
    </row>
    <row r="320" spans="2:10">
      <c r="B320" s="39"/>
      <c r="C320" s="38"/>
      <c r="D320" s="38"/>
      <c r="E320" s="38"/>
      <c r="F320" s="38"/>
      <c r="G320" s="38"/>
      <c r="H320" s="38"/>
      <c r="I320" s="38"/>
      <c r="J320" s="40"/>
    </row>
    <row r="321" spans="2:10" ht="15.75" thickBot="1">
      <c r="B321" s="36"/>
      <c r="C321" s="11" t="s">
        <v>2</v>
      </c>
      <c r="D321" s="11" t="s">
        <v>3</v>
      </c>
      <c r="E321" s="11" t="s">
        <v>4</v>
      </c>
      <c r="F321" s="11" t="s">
        <v>5</v>
      </c>
      <c r="G321" s="11" t="s">
        <v>6</v>
      </c>
      <c r="H321" s="11" t="s">
        <v>7</v>
      </c>
      <c r="I321" s="11" t="s">
        <v>8</v>
      </c>
      <c r="J321" s="12" t="s">
        <v>39</v>
      </c>
    </row>
    <row r="322" spans="2:10">
      <c r="B322" s="13"/>
      <c r="C322" s="14"/>
      <c r="D322" s="14"/>
      <c r="E322" s="14"/>
      <c r="F322" s="14"/>
      <c r="G322" s="14"/>
      <c r="H322" s="14"/>
      <c r="I322" s="14"/>
      <c r="J322" s="49"/>
    </row>
    <row r="323" spans="2:10">
      <c r="B323" s="13" t="s">
        <v>14</v>
      </c>
      <c r="C323" s="19">
        <v>160.35</v>
      </c>
      <c r="D323" s="19">
        <v>172.85</v>
      </c>
      <c r="E323" s="19">
        <v>143.55000000000001</v>
      </c>
      <c r="F323" s="19">
        <v>167.65</v>
      </c>
      <c r="G323" s="19">
        <v>175.15</v>
      </c>
      <c r="H323" s="19">
        <v>195</v>
      </c>
      <c r="I323" s="19">
        <v>125.5</v>
      </c>
      <c r="J323" s="20">
        <v>1140.05</v>
      </c>
    </row>
    <row r="324" spans="2:10">
      <c r="B324" s="39" t="s">
        <v>43</v>
      </c>
      <c r="C324" s="19">
        <v>151.55000000000001</v>
      </c>
      <c r="D324" s="19">
        <v>143.55000000000001</v>
      </c>
      <c r="E324" s="19">
        <v>158.35</v>
      </c>
      <c r="F324" s="19">
        <v>147.6</v>
      </c>
      <c r="G324" s="19">
        <v>189.95</v>
      </c>
      <c r="H324" s="19">
        <v>171.35</v>
      </c>
      <c r="I324" s="19">
        <v>109.5</v>
      </c>
      <c r="J324" s="20">
        <v>1071.8499999999999</v>
      </c>
    </row>
    <row r="325" spans="2:10">
      <c r="B325" s="39" t="s">
        <v>32</v>
      </c>
      <c r="C325" s="19">
        <v>140.65</v>
      </c>
      <c r="D325" s="19">
        <v>156.15</v>
      </c>
      <c r="E325" s="19">
        <v>173.8</v>
      </c>
      <c r="F325" s="19">
        <v>121.4</v>
      </c>
      <c r="G325" s="19">
        <v>173.2</v>
      </c>
      <c r="H325" s="19">
        <v>189.15</v>
      </c>
      <c r="I325" s="19">
        <v>111.55</v>
      </c>
      <c r="J325" s="20">
        <v>1065.9000000000001</v>
      </c>
    </row>
    <row r="326" spans="2:10">
      <c r="B326" s="39" t="s">
        <v>24</v>
      </c>
      <c r="C326" s="19">
        <v>174.7</v>
      </c>
      <c r="D326" s="19">
        <v>171.65</v>
      </c>
      <c r="E326" s="19">
        <v>146.85</v>
      </c>
      <c r="F326" s="19">
        <v>120.25</v>
      </c>
      <c r="G326" s="19">
        <v>170.35</v>
      </c>
      <c r="H326" s="19">
        <v>152.75</v>
      </c>
      <c r="I326" s="19">
        <v>101.65</v>
      </c>
      <c r="J326" s="20">
        <v>1038.2</v>
      </c>
    </row>
    <row r="327" spans="2:10">
      <c r="B327" s="42" t="s">
        <v>31</v>
      </c>
      <c r="C327" s="27">
        <v>111.9</v>
      </c>
      <c r="D327" s="27">
        <v>132.30000000000001</v>
      </c>
      <c r="E327" s="27">
        <v>160.80000000000001</v>
      </c>
      <c r="F327" s="27">
        <v>146.80000000000001</v>
      </c>
      <c r="G327" s="27">
        <v>120.65</v>
      </c>
      <c r="H327" s="27">
        <v>156.5</v>
      </c>
      <c r="I327" s="27">
        <v>95.4</v>
      </c>
      <c r="J327" s="28">
        <v>924.35</v>
      </c>
    </row>
    <row r="328" spans="2:10">
      <c r="B328" s="50"/>
      <c r="C328" s="51"/>
      <c r="D328" s="51"/>
      <c r="E328" s="51"/>
      <c r="F328" s="51"/>
      <c r="G328" s="51"/>
      <c r="H328" s="51"/>
      <c r="I328" s="51"/>
      <c r="J328" s="52"/>
    </row>
    <row r="329" spans="2:10">
      <c r="B329" s="3"/>
      <c r="C329" s="3"/>
      <c r="D329" s="3"/>
      <c r="E329" s="3"/>
      <c r="F329" s="3"/>
      <c r="G329" s="3"/>
      <c r="H329" s="3"/>
      <c r="I329" s="3"/>
      <c r="J329" s="3"/>
    </row>
  </sheetData>
  <sortState ref="B17:J24">
    <sortCondition descending="1" ref="J17:J24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86"/>
  <sheetViews>
    <sheetView topLeftCell="A157" workbookViewId="0"/>
  </sheetViews>
  <sheetFormatPr baseColWidth="10" defaultRowHeight="15"/>
  <cols>
    <col min="1" max="1" width="6.140625" customWidth="1"/>
    <col min="2" max="2" width="11.42578125" style="53"/>
    <col min="3" max="3" width="5" style="53" customWidth="1"/>
    <col min="4" max="4" width="15.140625" style="53" customWidth="1"/>
    <col min="5" max="5" width="15.140625" style="58" customWidth="1"/>
    <col min="6" max="7" width="15.140625" style="53" customWidth="1"/>
    <col min="8" max="8" width="4.42578125" customWidth="1"/>
  </cols>
  <sheetData>
    <row r="2" spans="2:7" ht="21">
      <c r="B2" s="57" t="s">
        <v>63</v>
      </c>
      <c r="C2" s="57"/>
    </row>
    <row r="4" spans="2:7" ht="15.75" thickBot="1">
      <c r="B4" s="56" t="s">
        <v>64</v>
      </c>
      <c r="C4" s="56" t="s">
        <v>74</v>
      </c>
      <c r="D4" s="56" t="s">
        <v>65</v>
      </c>
      <c r="E4" s="59" t="s">
        <v>66</v>
      </c>
      <c r="F4" s="56" t="s">
        <v>67</v>
      </c>
      <c r="G4" s="56" t="s">
        <v>68</v>
      </c>
    </row>
    <row r="5" spans="2:7">
      <c r="B5" s="55" t="s">
        <v>45</v>
      </c>
      <c r="C5" s="55">
        <v>9</v>
      </c>
      <c r="D5" s="55"/>
      <c r="E5" s="60"/>
      <c r="F5" s="55"/>
      <c r="G5" s="55"/>
    </row>
    <row r="6" spans="2:7">
      <c r="B6" s="54" t="s">
        <v>46</v>
      </c>
      <c r="C6" s="54">
        <v>8</v>
      </c>
      <c r="D6" s="54">
        <v>19</v>
      </c>
      <c r="E6" s="61">
        <v>611.5</v>
      </c>
      <c r="F6" s="54">
        <v>6</v>
      </c>
      <c r="G6" s="54">
        <v>0</v>
      </c>
    </row>
    <row r="7" spans="2:7">
      <c r="B7" s="54" t="s">
        <v>47</v>
      </c>
      <c r="C7" s="54">
        <v>8</v>
      </c>
      <c r="D7" s="54">
        <v>8</v>
      </c>
      <c r="E7" s="61">
        <v>782.35</v>
      </c>
      <c r="F7" s="54">
        <v>8</v>
      </c>
      <c r="G7" s="54">
        <v>0</v>
      </c>
    </row>
    <row r="8" spans="2:7">
      <c r="B8" s="54" t="s">
        <v>48</v>
      </c>
      <c r="C8" s="54">
        <v>8</v>
      </c>
      <c r="D8" s="54">
        <v>21</v>
      </c>
      <c r="E8" s="61">
        <v>991.15</v>
      </c>
      <c r="F8" s="54">
        <v>7</v>
      </c>
      <c r="G8" s="54">
        <v>0</v>
      </c>
    </row>
    <row r="9" spans="2:7">
      <c r="B9" s="54" t="s">
        <v>49</v>
      </c>
      <c r="C9" s="54">
        <v>8</v>
      </c>
      <c r="D9" s="54">
        <v>44</v>
      </c>
      <c r="E9" s="61">
        <v>1206.7</v>
      </c>
      <c r="F9" s="54">
        <v>2</v>
      </c>
      <c r="G9" s="54">
        <v>2</v>
      </c>
    </row>
    <row r="10" spans="2:7">
      <c r="B10" s="54" t="s">
        <v>50</v>
      </c>
      <c r="C10" s="54">
        <v>8</v>
      </c>
      <c r="D10" s="54">
        <v>35</v>
      </c>
      <c r="E10" s="61">
        <v>1238.55</v>
      </c>
      <c r="F10" s="54">
        <v>5</v>
      </c>
      <c r="G10" s="54">
        <v>2</v>
      </c>
    </row>
    <row r="11" spans="2:7">
      <c r="B11" s="54" t="s">
        <v>51</v>
      </c>
      <c r="C11" s="54">
        <v>8</v>
      </c>
      <c r="D11" s="54">
        <v>43</v>
      </c>
      <c r="E11" s="61">
        <v>1221.05</v>
      </c>
      <c r="F11" s="54">
        <v>1</v>
      </c>
      <c r="G11" s="54">
        <v>2</v>
      </c>
    </row>
    <row r="12" spans="2:7">
      <c r="B12" s="54" t="s">
        <v>52</v>
      </c>
      <c r="C12" s="54">
        <v>7</v>
      </c>
      <c r="D12" s="54">
        <v>23</v>
      </c>
      <c r="E12" s="61">
        <v>1152.0999999999999</v>
      </c>
      <c r="F12" s="54">
        <v>6</v>
      </c>
      <c r="G12" s="54">
        <v>2</v>
      </c>
    </row>
    <row r="13" spans="2:7">
      <c r="B13" s="54" t="s">
        <v>53</v>
      </c>
      <c r="C13" s="54">
        <v>7</v>
      </c>
      <c r="D13" s="54">
        <v>20</v>
      </c>
      <c r="E13" s="61">
        <v>1075.75</v>
      </c>
      <c r="F13" s="54">
        <v>7</v>
      </c>
      <c r="G13" s="54">
        <v>1</v>
      </c>
    </row>
    <row r="14" spans="2:7">
      <c r="B14" s="54" t="s">
        <v>54</v>
      </c>
      <c r="C14" s="70"/>
      <c r="D14" s="336" t="s">
        <v>69</v>
      </c>
      <c r="E14" s="337"/>
      <c r="F14" s="337"/>
      <c r="G14" s="338"/>
    </row>
    <row r="15" spans="2:7">
      <c r="B15" s="54" t="s">
        <v>55</v>
      </c>
      <c r="C15" s="54">
        <v>7</v>
      </c>
      <c r="D15" s="54">
        <v>39</v>
      </c>
      <c r="E15" s="61">
        <v>1085.9000000000001</v>
      </c>
      <c r="F15" s="54">
        <v>1</v>
      </c>
      <c r="G15" s="54">
        <v>2</v>
      </c>
    </row>
    <row r="16" spans="2:7">
      <c r="B16" s="54" t="s">
        <v>56</v>
      </c>
      <c r="C16" s="54">
        <v>6</v>
      </c>
      <c r="D16" s="54">
        <v>38</v>
      </c>
      <c r="E16" s="61">
        <v>1323.8</v>
      </c>
      <c r="F16" s="54">
        <v>1</v>
      </c>
      <c r="G16" s="54">
        <v>4</v>
      </c>
    </row>
    <row r="17" spans="2:7">
      <c r="B17" s="54" t="s">
        <v>57</v>
      </c>
      <c r="C17" s="54">
        <v>6</v>
      </c>
      <c r="D17" s="54">
        <v>35</v>
      </c>
      <c r="E17" s="61">
        <v>1103.8499999999999</v>
      </c>
      <c r="F17" s="54">
        <v>1</v>
      </c>
      <c r="G17" s="54">
        <v>3</v>
      </c>
    </row>
    <row r="18" spans="2:7">
      <c r="B18" s="54" t="s">
        <v>58</v>
      </c>
      <c r="C18" s="54">
        <v>6</v>
      </c>
      <c r="D18" s="54">
        <v>31</v>
      </c>
      <c r="E18" s="61">
        <v>1175.8499999999999</v>
      </c>
      <c r="F18" s="54">
        <v>1</v>
      </c>
      <c r="G18" s="54">
        <v>2</v>
      </c>
    </row>
    <row r="19" spans="2:7">
      <c r="B19" s="54" t="s">
        <v>59</v>
      </c>
      <c r="C19" s="54">
        <v>6</v>
      </c>
      <c r="D19" s="54">
        <v>26</v>
      </c>
      <c r="E19" s="61">
        <v>993.9</v>
      </c>
      <c r="F19" s="54">
        <v>4</v>
      </c>
      <c r="G19" s="54">
        <v>0</v>
      </c>
    </row>
    <row r="20" spans="2:7">
      <c r="B20" s="54" t="s">
        <v>60</v>
      </c>
      <c r="C20" s="54">
        <v>5</v>
      </c>
      <c r="D20" s="54">
        <v>18</v>
      </c>
      <c r="E20" s="61">
        <v>1012.55</v>
      </c>
      <c r="F20" s="54">
        <v>4</v>
      </c>
      <c r="G20" s="54">
        <v>1</v>
      </c>
    </row>
    <row r="21" spans="2:7">
      <c r="B21" s="54" t="s">
        <v>61</v>
      </c>
      <c r="C21" s="70">
        <v>5</v>
      </c>
      <c r="D21" s="336"/>
      <c r="E21" s="337"/>
      <c r="F21" s="337"/>
      <c r="G21" s="338"/>
    </row>
    <row r="22" spans="2:7" ht="15.75" thickBot="1">
      <c r="B22" s="62" t="s">
        <v>62</v>
      </c>
      <c r="C22" s="71">
        <v>5</v>
      </c>
      <c r="D22" s="339"/>
      <c r="E22" s="340"/>
      <c r="F22" s="340"/>
      <c r="G22" s="341"/>
    </row>
    <row r="23" spans="2:7">
      <c r="B23" s="64" t="s">
        <v>9</v>
      </c>
      <c r="C23" s="333">
        <f>COUNT(D5:D22)</f>
        <v>14</v>
      </c>
      <c r="D23" s="65">
        <f>SUM(D5:D22)</f>
        <v>400</v>
      </c>
      <c r="E23" s="66">
        <f>SUM(E5:E22)</f>
        <v>14974.999999999998</v>
      </c>
      <c r="F23" s="65">
        <f>SUM(F5:F22)</f>
        <v>54</v>
      </c>
      <c r="G23" s="65">
        <f>SUM(G5:G22)</f>
        <v>21</v>
      </c>
    </row>
    <row r="24" spans="2:7">
      <c r="B24" s="67" t="s">
        <v>70</v>
      </c>
      <c r="C24" s="334"/>
      <c r="D24" s="69">
        <f>AVERAGE(D5:D22)</f>
        <v>28.571428571428573</v>
      </c>
      <c r="E24" s="69">
        <f t="shared" ref="E24:G24" si="0">AVERAGE(E5:E22)</f>
        <v>1069.6428571428571</v>
      </c>
      <c r="F24" s="69">
        <f t="shared" si="0"/>
        <v>3.8571428571428572</v>
      </c>
      <c r="G24" s="69">
        <f t="shared" si="0"/>
        <v>1.5</v>
      </c>
    </row>
    <row r="25" spans="2:7">
      <c r="B25" s="67" t="s">
        <v>71</v>
      </c>
      <c r="C25" s="334"/>
      <c r="D25" s="68">
        <f>MAX(D5:D22)</f>
        <v>44</v>
      </c>
      <c r="E25" s="68">
        <f t="shared" ref="E25:G25" si="1">MAX(E5:E22)</f>
        <v>1323.8</v>
      </c>
      <c r="F25" s="68">
        <f>MIN(F5:F22)</f>
        <v>1</v>
      </c>
      <c r="G25" s="68">
        <f t="shared" si="1"/>
        <v>4</v>
      </c>
    </row>
    <row r="26" spans="2:7">
      <c r="B26" s="67" t="s">
        <v>72</v>
      </c>
      <c r="C26" s="335"/>
      <c r="D26" s="68">
        <f>MIN(D5:D22)</f>
        <v>8</v>
      </c>
      <c r="E26" s="68">
        <f t="shared" ref="E26:G26" si="2">MIN(E5:E22)</f>
        <v>611.5</v>
      </c>
      <c r="F26" s="68">
        <f>MAX(F5:F22)</f>
        <v>8</v>
      </c>
      <c r="G26" s="68">
        <f t="shared" si="2"/>
        <v>0</v>
      </c>
    </row>
    <row r="28" spans="2:7" ht="21">
      <c r="B28" s="57" t="s">
        <v>73</v>
      </c>
      <c r="C28" s="57"/>
    </row>
    <row r="30" spans="2:7" ht="15.75" thickBot="1">
      <c r="B30" s="56" t="s">
        <v>64</v>
      </c>
      <c r="C30" s="56" t="s">
        <v>74</v>
      </c>
      <c r="D30" s="56" t="s">
        <v>65</v>
      </c>
      <c r="E30" s="59" t="s">
        <v>66</v>
      </c>
      <c r="F30" s="56" t="s">
        <v>67</v>
      </c>
      <c r="G30" s="56" t="s">
        <v>68</v>
      </c>
    </row>
    <row r="31" spans="2:7">
      <c r="B31" s="55" t="s">
        <v>45</v>
      </c>
      <c r="C31" s="55">
        <v>9</v>
      </c>
      <c r="D31" s="55"/>
      <c r="E31" s="60"/>
      <c r="F31" s="55"/>
      <c r="G31" s="55"/>
    </row>
    <row r="32" spans="2:7">
      <c r="B32" s="54" t="s">
        <v>46</v>
      </c>
      <c r="C32" s="54">
        <v>8</v>
      </c>
      <c r="D32" s="54">
        <v>20</v>
      </c>
      <c r="E32" s="61">
        <v>573.65</v>
      </c>
      <c r="F32" s="54">
        <v>5</v>
      </c>
      <c r="G32" s="54">
        <v>0</v>
      </c>
    </row>
    <row r="33" spans="2:7">
      <c r="B33" s="54" t="s">
        <v>47</v>
      </c>
      <c r="C33" s="54">
        <v>8</v>
      </c>
      <c r="D33" s="54">
        <v>45</v>
      </c>
      <c r="E33" s="61">
        <v>1166.6500000000001</v>
      </c>
      <c r="F33" s="54">
        <v>2</v>
      </c>
      <c r="G33" s="54">
        <v>2</v>
      </c>
    </row>
    <row r="34" spans="2:7">
      <c r="B34" s="54" t="s">
        <v>48</v>
      </c>
      <c r="C34" s="54">
        <v>8</v>
      </c>
      <c r="D34" s="54">
        <v>38</v>
      </c>
      <c r="E34" s="61">
        <v>1150.25</v>
      </c>
      <c r="F34" s="54">
        <v>1</v>
      </c>
      <c r="G34" s="54">
        <v>2</v>
      </c>
    </row>
    <row r="35" spans="2:7">
      <c r="B35" s="54" t="s">
        <v>49</v>
      </c>
      <c r="C35" s="54">
        <v>8</v>
      </c>
      <c r="D35" s="54">
        <v>45</v>
      </c>
      <c r="E35" s="61">
        <v>1291.0999999999999</v>
      </c>
      <c r="F35" s="54">
        <v>1</v>
      </c>
      <c r="G35" s="54">
        <v>4</v>
      </c>
    </row>
    <row r="36" spans="2:7">
      <c r="B36" s="54" t="s">
        <v>50</v>
      </c>
      <c r="C36" s="54">
        <v>8</v>
      </c>
      <c r="D36" s="54">
        <v>43</v>
      </c>
      <c r="E36" s="61">
        <v>1291.25</v>
      </c>
      <c r="F36" s="54">
        <v>3</v>
      </c>
      <c r="G36" s="54">
        <v>1</v>
      </c>
    </row>
    <row r="37" spans="2:7">
      <c r="B37" s="54" t="s">
        <v>51</v>
      </c>
      <c r="C37" s="54">
        <v>8</v>
      </c>
      <c r="D37" s="54">
        <v>39</v>
      </c>
      <c r="E37" s="61">
        <v>1112.55</v>
      </c>
      <c r="F37" s="54">
        <v>4</v>
      </c>
      <c r="G37" s="54">
        <v>1</v>
      </c>
    </row>
    <row r="38" spans="2:7">
      <c r="B38" s="54" t="s">
        <v>52</v>
      </c>
      <c r="C38" s="54">
        <v>7</v>
      </c>
      <c r="D38" s="54">
        <v>26</v>
      </c>
      <c r="E38" s="61">
        <v>1164.2</v>
      </c>
      <c r="F38" s="54">
        <v>4</v>
      </c>
      <c r="G38" s="54">
        <v>0</v>
      </c>
    </row>
    <row r="39" spans="2:7">
      <c r="B39" s="54" t="s">
        <v>53</v>
      </c>
      <c r="C39" s="54">
        <v>7</v>
      </c>
      <c r="D39" s="54">
        <v>33</v>
      </c>
      <c r="E39" s="61">
        <v>1169.75</v>
      </c>
      <c r="F39" s="54">
        <v>2</v>
      </c>
      <c r="G39" s="54">
        <v>1</v>
      </c>
    </row>
    <row r="40" spans="2:7">
      <c r="B40" s="54" t="s">
        <v>54</v>
      </c>
      <c r="C40" s="70"/>
      <c r="D40" s="336" t="s">
        <v>69</v>
      </c>
      <c r="E40" s="337"/>
      <c r="F40" s="337"/>
      <c r="G40" s="338"/>
    </row>
    <row r="41" spans="2:7">
      <c r="B41" s="54" t="s">
        <v>55</v>
      </c>
      <c r="C41" s="54">
        <v>7</v>
      </c>
      <c r="D41" s="54">
        <v>34</v>
      </c>
      <c r="E41" s="61">
        <v>1023.7</v>
      </c>
      <c r="F41" s="54">
        <v>4</v>
      </c>
      <c r="G41" s="54">
        <v>1</v>
      </c>
    </row>
    <row r="42" spans="2:7">
      <c r="B42" s="54" t="s">
        <v>56</v>
      </c>
      <c r="C42" s="54">
        <v>6</v>
      </c>
      <c r="D42" s="54">
        <v>27</v>
      </c>
      <c r="E42" s="61">
        <v>1071.9000000000001</v>
      </c>
      <c r="F42" s="54">
        <v>3</v>
      </c>
      <c r="G42" s="54">
        <v>2</v>
      </c>
    </row>
    <row r="43" spans="2:7">
      <c r="B43" s="54" t="s">
        <v>57</v>
      </c>
      <c r="C43" s="54">
        <v>6</v>
      </c>
      <c r="D43" s="54">
        <v>29</v>
      </c>
      <c r="E43" s="61">
        <v>1031.8499999999999</v>
      </c>
      <c r="F43" s="54">
        <v>3</v>
      </c>
      <c r="G43" s="54">
        <v>2</v>
      </c>
    </row>
    <row r="44" spans="2:7">
      <c r="B44" s="54" t="s">
        <v>58</v>
      </c>
      <c r="C44" s="54">
        <v>6</v>
      </c>
      <c r="D44" s="54">
        <v>25</v>
      </c>
      <c r="E44" s="61">
        <v>1142.5</v>
      </c>
      <c r="F44" s="54">
        <v>3</v>
      </c>
      <c r="G44" s="54">
        <v>0</v>
      </c>
    </row>
    <row r="45" spans="2:7">
      <c r="B45" s="54" t="s">
        <v>59</v>
      </c>
      <c r="C45" s="54">
        <v>6</v>
      </c>
      <c r="D45" s="54">
        <v>32</v>
      </c>
      <c r="E45" s="61">
        <v>1056.75</v>
      </c>
      <c r="F45" s="54">
        <v>1</v>
      </c>
      <c r="G45" s="54">
        <v>4</v>
      </c>
    </row>
    <row r="46" spans="2:7">
      <c r="B46" s="54" t="s">
        <v>60</v>
      </c>
      <c r="C46" s="54">
        <v>5</v>
      </c>
      <c r="D46" s="54">
        <v>19</v>
      </c>
      <c r="E46" s="61">
        <v>992.4</v>
      </c>
      <c r="F46" s="54">
        <v>3</v>
      </c>
      <c r="G46" s="54">
        <v>1</v>
      </c>
    </row>
    <row r="47" spans="2:7">
      <c r="B47" s="54" t="s">
        <v>61</v>
      </c>
      <c r="C47" s="70">
        <v>5</v>
      </c>
      <c r="D47" s="54">
        <v>16</v>
      </c>
      <c r="E47" s="61">
        <v>995.05</v>
      </c>
      <c r="F47" s="54">
        <v>4</v>
      </c>
      <c r="G47" s="54">
        <v>0</v>
      </c>
    </row>
    <row r="48" spans="2:7" ht="15.75" thickBot="1">
      <c r="B48" s="62" t="s">
        <v>62</v>
      </c>
      <c r="C48" s="71">
        <v>5</v>
      </c>
      <c r="D48" s="62">
        <v>17</v>
      </c>
      <c r="E48" s="63">
        <v>1038.2</v>
      </c>
      <c r="F48" s="62">
        <v>4</v>
      </c>
      <c r="G48" s="62">
        <v>1</v>
      </c>
    </row>
    <row r="49" spans="2:7">
      <c r="B49" s="64" t="s">
        <v>9</v>
      </c>
      <c r="C49" s="333">
        <f>COUNT(D31:D48)</f>
        <v>16</v>
      </c>
      <c r="D49" s="65">
        <f>SUM(D31:D48)</f>
        <v>488</v>
      </c>
      <c r="E49" s="66">
        <f>SUM(E31:E48)</f>
        <v>17271.75</v>
      </c>
      <c r="F49" s="65">
        <f>SUM(F31:F48)</f>
        <v>47</v>
      </c>
      <c r="G49" s="65">
        <f>SUM(G31:G48)</f>
        <v>22</v>
      </c>
    </row>
    <row r="50" spans="2:7">
      <c r="B50" s="67" t="s">
        <v>70</v>
      </c>
      <c r="C50" s="334"/>
      <c r="D50" s="69">
        <f>AVERAGE(D31:D48)</f>
        <v>30.5</v>
      </c>
      <c r="E50" s="69">
        <f t="shared" ref="E50:G50" si="3">AVERAGE(E31:E48)</f>
        <v>1079.484375</v>
      </c>
      <c r="F50" s="69">
        <f t="shared" si="3"/>
        <v>2.9375</v>
      </c>
      <c r="G50" s="69">
        <f t="shared" si="3"/>
        <v>1.375</v>
      </c>
    </row>
    <row r="51" spans="2:7">
      <c r="B51" s="67" t="s">
        <v>71</v>
      </c>
      <c r="C51" s="334"/>
      <c r="D51" s="68">
        <f>MAX(D31:D48)</f>
        <v>45</v>
      </c>
      <c r="E51" s="68">
        <f t="shared" ref="E51" si="4">MAX(E31:E48)</f>
        <v>1291.25</v>
      </c>
      <c r="F51" s="68">
        <f>MIN(F31:F48)</f>
        <v>1</v>
      </c>
      <c r="G51" s="68">
        <f t="shared" ref="G51" si="5">MAX(G31:G48)</f>
        <v>4</v>
      </c>
    </row>
    <row r="52" spans="2:7">
      <c r="B52" s="67" t="s">
        <v>72</v>
      </c>
      <c r="C52" s="335"/>
      <c r="D52" s="68">
        <f>MIN(D31:D48)</f>
        <v>16</v>
      </c>
      <c r="E52" s="68">
        <f t="shared" ref="E52" si="6">MIN(E31:E48)</f>
        <v>573.65</v>
      </c>
      <c r="F52" s="68">
        <f>MAX(F31:F48)</f>
        <v>5</v>
      </c>
      <c r="G52" s="68">
        <f t="shared" ref="G52" si="7">MIN(G31:G48)</f>
        <v>0</v>
      </c>
    </row>
    <row r="54" spans="2:7" ht="21">
      <c r="B54" s="57" t="s">
        <v>75</v>
      </c>
      <c r="C54" s="57"/>
    </row>
    <row r="56" spans="2:7" ht="15.75" thickBot="1">
      <c r="B56" s="56" t="s">
        <v>64</v>
      </c>
      <c r="C56" s="56" t="s">
        <v>74</v>
      </c>
      <c r="D56" s="56" t="s">
        <v>65</v>
      </c>
      <c r="E56" s="59" t="s">
        <v>66</v>
      </c>
      <c r="F56" s="56" t="s">
        <v>67</v>
      </c>
      <c r="G56" s="56" t="s">
        <v>68</v>
      </c>
    </row>
    <row r="57" spans="2:7">
      <c r="B57" s="55" t="s">
        <v>45</v>
      </c>
      <c r="C57" s="55">
        <v>9</v>
      </c>
      <c r="D57" s="336"/>
      <c r="E57" s="337"/>
      <c r="F57" s="337"/>
      <c r="G57" s="338"/>
    </row>
    <row r="58" spans="2:7">
      <c r="B58" s="54" t="s">
        <v>46</v>
      </c>
      <c r="C58" s="54">
        <v>8</v>
      </c>
      <c r="D58" s="331"/>
      <c r="E58" s="331"/>
      <c r="F58" s="331"/>
      <c r="G58" s="331"/>
    </row>
    <row r="59" spans="2:7">
      <c r="B59" s="54" t="s">
        <v>47</v>
      </c>
      <c r="C59" s="54">
        <v>8</v>
      </c>
      <c r="D59" s="331"/>
      <c r="E59" s="331"/>
      <c r="F59" s="331"/>
      <c r="G59" s="331"/>
    </row>
    <row r="60" spans="2:7">
      <c r="B60" s="54" t="s">
        <v>48</v>
      </c>
      <c r="C60" s="54">
        <v>8</v>
      </c>
      <c r="D60" s="331"/>
      <c r="E60" s="331"/>
      <c r="F60" s="331"/>
      <c r="G60" s="331"/>
    </row>
    <row r="61" spans="2:7">
      <c r="B61" s="54" t="s">
        <v>49</v>
      </c>
      <c r="C61" s="54">
        <v>8</v>
      </c>
      <c r="D61" s="331"/>
      <c r="E61" s="331"/>
      <c r="F61" s="331"/>
      <c r="G61" s="331"/>
    </row>
    <row r="62" spans="2:7">
      <c r="B62" s="54" t="s">
        <v>50</v>
      </c>
      <c r="C62" s="54">
        <v>8</v>
      </c>
      <c r="D62" s="331"/>
      <c r="E62" s="331"/>
      <c r="F62" s="331"/>
      <c r="G62" s="331"/>
    </row>
    <row r="63" spans="2:7">
      <c r="B63" s="54" t="s">
        <v>51</v>
      </c>
      <c r="C63" s="54">
        <v>8</v>
      </c>
      <c r="D63" s="331"/>
      <c r="E63" s="331"/>
      <c r="F63" s="331"/>
      <c r="G63" s="331"/>
    </row>
    <row r="64" spans="2:7">
      <c r="B64" s="54" t="s">
        <v>52</v>
      </c>
      <c r="C64" s="54">
        <v>7</v>
      </c>
      <c r="D64" s="331"/>
      <c r="E64" s="331"/>
      <c r="F64" s="331"/>
      <c r="G64" s="331"/>
    </row>
    <row r="65" spans="2:7">
      <c r="B65" s="54" t="s">
        <v>53</v>
      </c>
      <c r="C65" s="54">
        <v>7</v>
      </c>
      <c r="D65" s="331"/>
      <c r="E65" s="331"/>
      <c r="F65" s="331"/>
      <c r="G65" s="331"/>
    </row>
    <row r="66" spans="2:7">
      <c r="B66" s="54" t="s">
        <v>54</v>
      </c>
      <c r="C66" s="70"/>
      <c r="D66" s="342" t="s">
        <v>69</v>
      </c>
      <c r="E66" s="343"/>
      <c r="F66" s="343"/>
      <c r="G66" s="344"/>
    </row>
    <row r="67" spans="2:7">
      <c r="B67" s="54" t="s">
        <v>55</v>
      </c>
      <c r="C67" s="54">
        <v>7</v>
      </c>
      <c r="D67" s="331"/>
      <c r="E67" s="331"/>
      <c r="F67" s="331"/>
      <c r="G67" s="331"/>
    </row>
    <row r="68" spans="2:7">
      <c r="B68" s="54" t="s">
        <v>56</v>
      </c>
      <c r="C68" s="54">
        <v>6</v>
      </c>
      <c r="D68" s="331"/>
      <c r="E68" s="331"/>
      <c r="F68" s="331"/>
      <c r="G68" s="331"/>
    </row>
    <row r="69" spans="2:7">
      <c r="B69" s="54" t="s">
        <v>57</v>
      </c>
      <c r="C69" s="54">
        <v>6</v>
      </c>
      <c r="D69" s="331"/>
      <c r="E69" s="331"/>
      <c r="F69" s="331"/>
      <c r="G69" s="331"/>
    </row>
    <row r="70" spans="2:7">
      <c r="B70" s="54" t="s">
        <v>58</v>
      </c>
      <c r="C70" s="54">
        <v>6</v>
      </c>
      <c r="D70" s="331"/>
      <c r="E70" s="331"/>
      <c r="F70" s="331"/>
      <c r="G70" s="331"/>
    </row>
    <row r="71" spans="2:7">
      <c r="B71" s="54" t="s">
        <v>59</v>
      </c>
      <c r="C71" s="54">
        <v>6</v>
      </c>
      <c r="D71" s="331"/>
      <c r="E71" s="331"/>
      <c r="F71" s="331"/>
      <c r="G71" s="331"/>
    </row>
    <row r="72" spans="2:7">
      <c r="B72" s="54" t="s">
        <v>60</v>
      </c>
      <c r="C72" s="54">
        <v>5</v>
      </c>
      <c r="D72" s="331"/>
      <c r="E72" s="331"/>
      <c r="F72" s="331"/>
      <c r="G72" s="331"/>
    </row>
    <row r="73" spans="2:7">
      <c r="B73" s="54" t="s">
        <v>61</v>
      </c>
      <c r="C73" s="70">
        <v>5</v>
      </c>
      <c r="D73" s="54">
        <v>19</v>
      </c>
      <c r="E73" s="61">
        <v>1019.15</v>
      </c>
      <c r="F73" s="54">
        <v>3</v>
      </c>
      <c r="G73" s="54">
        <v>0</v>
      </c>
    </row>
    <row r="74" spans="2:7" ht="15.75" thickBot="1">
      <c r="B74" s="62" t="s">
        <v>62</v>
      </c>
      <c r="C74" s="71">
        <v>5</v>
      </c>
      <c r="D74" s="62">
        <v>23</v>
      </c>
      <c r="E74" s="63">
        <v>1071.8499999999999</v>
      </c>
      <c r="F74" s="62">
        <v>2</v>
      </c>
      <c r="G74" s="62">
        <v>1</v>
      </c>
    </row>
    <row r="75" spans="2:7">
      <c r="B75" s="64" t="s">
        <v>9</v>
      </c>
      <c r="C75" s="333">
        <f>COUNT(D57:D74)</f>
        <v>2</v>
      </c>
      <c r="D75" s="65">
        <f>SUM(D57:D74)</f>
        <v>42</v>
      </c>
      <c r="E75" s="66">
        <f>SUM(E57:E74)</f>
        <v>2091</v>
      </c>
      <c r="F75" s="65">
        <f>SUM(F57:F74)</f>
        <v>5</v>
      </c>
      <c r="G75" s="65">
        <f>SUM(G57:G74)</f>
        <v>1</v>
      </c>
    </row>
    <row r="76" spans="2:7">
      <c r="B76" s="67" t="s">
        <v>70</v>
      </c>
      <c r="C76" s="334"/>
      <c r="D76" s="69">
        <f>AVERAGE(D57:D74)</f>
        <v>21</v>
      </c>
      <c r="E76" s="69">
        <f t="shared" ref="E76:G76" si="8">AVERAGE(E57:E74)</f>
        <v>1045.5</v>
      </c>
      <c r="F76" s="69">
        <f t="shared" si="8"/>
        <v>2.5</v>
      </c>
      <c r="G76" s="69">
        <f t="shared" si="8"/>
        <v>0.5</v>
      </c>
    </row>
    <row r="77" spans="2:7">
      <c r="B77" s="67" t="s">
        <v>71</v>
      </c>
      <c r="C77" s="334"/>
      <c r="D77" s="68">
        <f>MAX(D57:D74)</f>
        <v>23</v>
      </c>
      <c r="E77" s="68">
        <f t="shared" ref="E77" si="9">MAX(E57:E74)</f>
        <v>1071.8499999999999</v>
      </c>
      <c r="F77" s="68">
        <f>MIN(F57:F74)</f>
        <v>2</v>
      </c>
      <c r="G77" s="68">
        <f t="shared" ref="G77" si="10">MAX(G57:G74)</f>
        <v>1</v>
      </c>
    </row>
    <row r="78" spans="2:7">
      <c r="B78" s="67" t="s">
        <v>72</v>
      </c>
      <c r="C78" s="335"/>
      <c r="D78" s="68">
        <f>MIN(D57:D74)</f>
        <v>19</v>
      </c>
      <c r="E78" s="68">
        <f t="shared" ref="E78" si="11">MIN(E57:E74)</f>
        <v>1019.15</v>
      </c>
      <c r="F78" s="68">
        <f>MAX(F57:F74)</f>
        <v>3</v>
      </c>
      <c r="G78" s="68">
        <f t="shared" ref="G78" si="12">MIN(G57:G74)</f>
        <v>0</v>
      </c>
    </row>
    <row r="80" spans="2:7" ht="21">
      <c r="B80" s="57" t="s">
        <v>76</v>
      </c>
      <c r="C80" s="57"/>
    </row>
    <row r="82" spans="2:7" ht="15.75" thickBot="1">
      <c r="B82" s="56" t="s">
        <v>64</v>
      </c>
      <c r="C82" s="56" t="s">
        <v>74</v>
      </c>
      <c r="D82" s="56" t="s">
        <v>65</v>
      </c>
      <c r="E82" s="59" t="s">
        <v>66</v>
      </c>
      <c r="F82" s="56" t="s">
        <v>67</v>
      </c>
      <c r="G82" s="56" t="s">
        <v>68</v>
      </c>
    </row>
    <row r="83" spans="2:7">
      <c r="B83" s="55" t="s">
        <v>45</v>
      </c>
      <c r="C83" s="55">
        <v>9</v>
      </c>
      <c r="D83" s="55"/>
      <c r="E83" s="60"/>
      <c r="F83" s="55"/>
      <c r="G83" s="55"/>
    </row>
    <row r="84" spans="2:7">
      <c r="B84" s="54" t="s">
        <v>46</v>
      </c>
      <c r="C84" s="54">
        <v>8</v>
      </c>
      <c r="D84" s="54">
        <v>11</v>
      </c>
      <c r="E84" s="61">
        <v>506.1</v>
      </c>
      <c r="F84" s="54">
        <v>8</v>
      </c>
      <c r="G84" s="54">
        <v>0</v>
      </c>
    </row>
    <row r="85" spans="2:7">
      <c r="B85" s="54" t="s">
        <v>47</v>
      </c>
      <c r="C85" s="54">
        <v>8</v>
      </c>
      <c r="D85" s="54">
        <v>28</v>
      </c>
      <c r="E85" s="61">
        <v>1031.5</v>
      </c>
      <c r="F85" s="54">
        <v>5</v>
      </c>
      <c r="G85" s="54">
        <v>0</v>
      </c>
    </row>
    <row r="86" spans="2:7">
      <c r="B86" s="54" t="s">
        <v>48</v>
      </c>
      <c r="C86" s="54">
        <v>8</v>
      </c>
      <c r="D86" s="54">
        <v>35</v>
      </c>
      <c r="E86" s="61">
        <v>1142.55</v>
      </c>
      <c r="F86" s="54">
        <v>6</v>
      </c>
      <c r="G86" s="54">
        <v>0</v>
      </c>
    </row>
    <row r="87" spans="2:7">
      <c r="B87" s="54" t="s">
        <v>49</v>
      </c>
      <c r="C87" s="54">
        <v>8</v>
      </c>
      <c r="D87" s="54">
        <v>30</v>
      </c>
      <c r="E87" s="61">
        <v>1158.3</v>
      </c>
      <c r="F87" s="54">
        <v>5</v>
      </c>
      <c r="G87" s="54">
        <v>0</v>
      </c>
    </row>
    <row r="88" spans="2:7">
      <c r="B88" s="54" t="s">
        <v>50</v>
      </c>
      <c r="C88" s="54">
        <v>8</v>
      </c>
      <c r="D88" s="54">
        <v>37</v>
      </c>
      <c r="E88" s="61">
        <v>1227.8499999999999</v>
      </c>
      <c r="F88" s="54">
        <v>4</v>
      </c>
      <c r="G88" s="54">
        <v>1</v>
      </c>
    </row>
    <row r="89" spans="2:7">
      <c r="B89" s="54" t="s">
        <v>51</v>
      </c>
      <c r="C89" s="54">
        <v>8</v>
      </c>
      <c r="D89" s="54">
        <v>42</v>
      </c>
      <c r="E89" s="61">
        <v>1149</v>
      </c>
      <c r="F89" s="54">
        <v>2</v>
      </c>
      <c r="G89" s="54">
        <v>2</v>
      </c>
    </row>
    <row r="90" spans="2:7">
      <c r="B90" s="54" t="s">
        <v>52</v>
      </c>
      <c r="C90" s="54">
        <v>7</v>
      </c>
      <c r="D90" s="54">
        <v>24</v>
      </c>
      <c r="E90" s="61">
        <v>1130.8499999999999</v>
      </c>
      <c r="F90" s="54">
        <v>5</v>
      </c>
      <c r="G90" s="54">
        <v>1</v>
      </c>
    </row>
    <row r="91" spans="2:7">
      <c r="B91" s="54" t="s">
        <v>53</v>
      </c>
      <c r="C91" s="54">
        <v>7</v>
      </c>
      <c r="D91" s="54">
        <v>21</v>
      </c>
      <c r="E91" s="61">
        <v>1052</v>
      </c>
      <c r="F91" s="54">
        <v>6</v>
      </c>
      <c r="G91" s="54">
        <v>0</v>
      </c>
    </row>
    <row r="92" spans="2:7">
      <c r="B92" s="54" t="s">
        <v>54</v>
      </c>
      <c r="C92" s="70"/>
      <c r="D92" s="336" t="s">
        <v>69</v>
      </c>
      <c r="E92" s="337"/>
      <c r="F92" s="337"/>
      <c r="G92" s="338"/>
    </row>
    <row r="93" spans="2:7">
      <c r="B93" s="54" t="s">
        <v>55</v>
      </c>
      <c r="C93" s="54">
        <v>7</v>
      </c>
      <c r="D93" s="54">
        <v>38</v>
      </c>
      <c r="E93" s="61">
        <v>1093.0999999999999</v>
      </c>
      <c r="F93" s="54">
        <v>2</v>
      </c>
      <c r="G93" s="54">
        <v>3</v>
      </c>
    </row>
    <row r="94" spans="2:7">
      <c r="B94" s="54" t="s">
        <v>56</v>
      </c>
      <c r="C94" s="54">
        <v>6</v>
      </c>
      <c r="D94" s="54">
        <v>35</v>
      </c>
      <c r="E94" s="61">
        <v>1252.4000000000001</v>
      </c>
      <c r="F94" s="54">
        <v>2</v>
      </c>
      <c r="G94" s="54">
        <v>1</v>
      </c>
    </row>
    <row r="95" spans="2:7">
      <c r="B95" s="54" t="s">
        <v>57</v>
      </c>
      <c r="C95" s="54">
        <v>6</v>
      </c>
      <c r="D95" s="54">
        <v>30</v>
      </c>
      <c r="E95" s="61">
        <v>1006.85</v>
      </c>
      <c r="F95" s="54">
        <v>2</v>
      </c>
      <c r="G95" s="54">
        <v>1</v>
      </c>
    </row>
    <row r="96" spans="2:7">
      <c r="B96" s="54" t="s">
        <v>58</v>
      </c>
      <c r="C96" s="54">
        <v>6</v>
      </c>
      <c r="D96" s="54">
        <v>21</v>
      </c>
      <c r="E96" s="61">
        <v>1064.9000000000001</v>
      </c>
      <c r="F96" s="54">
        <v>5</v>
      </c>
      <c r="G96" s="54">
        <v>0</v>
      </c>
    </row>
    <row r="97" spans="2:7">
      <c r="B97" s="54" t="s">
        <v>59</v>
      </c>
      <c r="C97" s="54">
        <v>6</v>
      </c>
      <c r="D97" s="54">
        <v>16</v>
      </c>
      <c r="E97" s="61">
        <v>848.65</v>
      </c>
      <c r="F97" s="54">
        <v>5</v>
      </c>
      <c r="G97" s="54">
        <v>0</v>
      </c>
    </row>
    <row r="98" spans="2:7">
      <c r="B98" s="54" t="s">
        <v>60</v>
      </c>
      <c r="C98" s="54">
        <v>5</v>
      </c>
      <c r="D98" s="331"/>
      <c r="E98" s="331"/>
      <c r="F98" s="331"/>
      <c r="G98" s="331"/>
    </row>
    <row r="99" spans="2:7">
      <c r="B99" s="54" t="s">
        <v>61</v>
      </c>
      <c r="C99" s="70">
        <v>5</v>
      </c>
      <c r="D99" s="331"/>
      <c r="E99" s="331"/>
      <c r="F99" s="331"/>
      <c r="G99" s="331"/>
    </row>
    <row r="100" spans="2:7" ht="15.75" thickBot="1">
      <c r="B100" s="62" t="s">
        <v>62</v>
      </c>
      <c r="C100" s="71">
        <v>5</v>
      </c>
      <c r="D100" s="332"/>
      <c r="E100" s="332"/>
      <c r="F100" s="332"/>
      <c r="G100" s="332"/>
    </row>
    <row r="101" spans="2:7">
      <c r="B101" s="64" t="s">
        <v>9</v>
      </c>
      <c r="C101" s="333">
        <f>COUNT(D83:D100)</f>
        <v>13</v>
      </c>
      <c r="D101" s="65">
        <f>SUM(D83:D100)</f>
        <v>368</v>
      </c>
      <c r="E101" s="66">
        <f>SUM(E83:E100)</f>
        <v>13664.05</v>
      </c>
      <c r="F101" s="65">
        <f>SUM(F83:F100)</f>
        <v>57</v>
      </c>
      <c r="G101" s="65">
        <f>SUM(G83:G100)</f>
        <v>9</v>
      </c>
    </row>
    <row r="102" spans="2:7">
      <c r="B102" s="67" t="s">
        <v>70</v>
      </c>
      <c r="C102" s="334"/>
      <c r="D102" s="69">
        <f>AVERAGE(D83:D100)</f>
        <v>28.307692307692307</v>
      </c>
      <c r="E102" s="69">
        <f t="shared" ref="E102:G102" si="13">AVERAGE(E83:E100)</f>
        <v>1051.0807692307692</v>
      </c>
      <c r="F102" s="69">
        <f t="shared" si="13"/>
        <v>4.384615384615385</v>
      </c>
      <c r="G102" s="69">
        <f t="shared" si="13"/>
        <v>0.69230769230769229</v>
      </c>
    </row>
    <row r="103" spans="2:7">
      <c r="B103" s="67" t="s">
        <v>71</v>
      </c>
      <c r="C103" s="334"/>
      <c r="D103" s="68">
        <f>MAX(D83:D100)</f>
        <v>42</v>
      </c>
      <c r="E103" s="68">
        <f t="shared" ref="E103" si="14">MAX(E83:E100)</f>
        <v>1252.4000000000001</v>
      </c>
      <c r="F103" s="68">
        <f>MIN(F83:F100)</f>
        <v>2</v>
      </c>
      <c r="G103" s="68">
        <f t="shared" ref="G103" si="15">MAX(G83:G100)</f>
        <v>3</v>
      </c>
    </row>
    <row r="104" spans="2:7">
      <c r="B104" s="67" t="s">
        <v>72</v>
      </c>
      <c r="C104" s="335"/>
      <c r="D104" s="68">
        <f>MIN(D83:D100)</f>
        <v>11</v>
      </c>
      <c r="E104" s="68">
        <f t="shared" ref="E104" si="16">MIN(E83:E100)</f>
        <v>506.1</v>
      </c>
      <c r="F104" s="68">
        <f>MAX(F83:F100)</f>
        <v>8</v>
      </c>
      <c r="G104" s="68">
        <f t="shared" ref="G104" si="17">MIN(G83:G100)</f>
        <v>0</v>
      </c>
    </row>
    <row r="106" spans="2:7" ht="21">
      <c r="B106" s="57" t="s">
        <v>80</v>
      </c>
      <c r="C106" s="57"/>
    </row>
    <row r="108" spans="2:7" ht="15.75" thickBot="1">
      <c r="B108" s="56" t="s">
        <v>64</v>
      </c>
      <c r="C108" s="56" t="s">
        <v>74</v>
      </c>
      <c r="D108" s="56" t="s">
        <v>65</v>
      </c>
      <c r="E108" s="59" t="s">
        <v>66</v>
      </c>
      <c r="F108" s="56" t="s">
        <v>67</v>
      </c>
      <c r="G108" s="56" t="s">
        <v>68</v>
      </c>
    </row>
    <row r="109" spans="2:7">
      <c r="B109" s="55" t="s">
        <v>45</v>
      </c>
      <c r="C109" s="55">
        <v>9</v>
      </c>
      <c r="D109" s="55"/>
      <c r="E109" s="60"/>
      <c r="F109" s="55"/>
      <c r="G109" s="55"/>
    </row>
    <row r="110" spans="2:7">
      <c r="B110" s="54" t="s">
        <v>46</v>
      </c>
      <c r="C110" s="54">
        <v>8</v>
      </c>
      <c r="D110" s="54">
        <v>27</v>
      </c>
      <c r="E110" s="61">
        <v>692.1</v>
      </c>
      <c r="F110" s="54">
        <v>3</v>
      </c>
      <c r="G110" s="54">
        <v>2</v>
      </c>
    </row>
    <row r="111" spans="2:7">
      <c r="B111" s="54" t="s">
        <v>47</v>
      </c>
      <c r="C111" s="54">
        <v>8</v>
      </c>
      <c r="D111" s="54">
        <v>47</v>
      </c>
      <c r="E111" s="61">
        <v>1235.3499999999999</v>
      </c>
      <c r="F111" s="54">
        <v>1</v>
      </c>
      <c r="G111" s="54">
        <v>3</v>
      </c>
    </row>
    <row r="112" spans="2:7">
      <c r="B112" s="54" t="s">
        <v>48</v>
      </c>
      <c r="C112" s="54">
        <v>8</v>
      </c>
      <c r="D112" s="54">
        <v>37</v>
      </c>
      <c r="E112" s="61">
        <v>1182.75</v>
      </c>
      <c r="F112" s="54">
        <v>2</v>
      </c>
      <c r="G112" s="54">
        <v>1</v>
      </c>
    </row>
    <row r="113" spans="2:7">
      <c r="B113" s="54" t="s">
        <v>49</v>
      </c>
      <c r="C113" s="54">
        <v>8</v>
      </c>
      <c r="D113" s="54">
        <v>31</v>
      </c>
      <c r="E113" s="61">
        <v>1085.25</v>
      </c>
      <c r="F113" s="54">
        <v>4</v>
      </c>
      <c r="G113" s="54">
        <v>0</v>
      </c>
    </row>
    <row r="114" spans="2:7">
      <c r="B114" s="54" t="s">
        <v>50</v>
      </c>
      <c r="C114" s="54">
        <v>8</v>
      </c>
      <c r="D114" s="54">
        <v>15</v>
      </c>
      <c r="E114" s="61">
        <v>969.65</v>
      </c>
      <c r="F114" s="54">
        <v>8</v>
      </c>
      <c r="G114" s="54">
        <v>0</v>
      </c>
    </row>
    <row r="115" spans="2:7">
      <c r="B115" s="54" t="s">
        <v>51</v>
      </c>
      <c r="C115" s="54">
        <v>8</v>
      </c>
      <c r="D115" s="54">
        <v>33</v>
      </c>
      <c r="E115" s="61">
        <v>1088.8</v>
      </c>
      <c r="F115" s="54">
        <v>5</v>
      </c>
      <c r="G115" s="54">
        <v>1</v>
      </c>
    </row>
    <row r="116" spans="2:7">
      <c r="B116" s="54" t="s">
        <v>52</v>
      </c>
      <c r="C116" s="54">
        <v>7</v>
      </c>
      <c r="D116" s="54">
        <v>30</v>
      </c>
      <c r="E116" s="61">
        <v>1183.7</v>
      </c>
      <c r="F116" s="54">
        <v>3</v>
      </c>
      <c r="G116" s="54">
        <v>1</v>
      </c>
    </row>
    <row r="117" spans="2:7">
      <c r="B117" s="54" t="s">
        <v>53</v>
      </c>
      <c r="C117" s="54">
        <v>7</v>
      </c>
      <c r="D117" s="54">
        <v>32</v>
      </c>
      <c r="E117" s="61">
        <v>1180</v>
      </c>
      <c r="F117" s="54">
        <v>3</v>
      </c>
      <c r="G117" s="54">
        <v>1</v>
      </c>
    </row>
    <row r="118" spans="2:7">
      <c r="B118" s="54" t="s">
        <v>54</v>
      </c>
      <c r="C118" s="70"/>
      <c r="D118" s="336" t="s">
        <v>69</v>
      </c>
      <c r="E118" s="337"/>
      <c r="F118" s="337"/>
      <c r="G118" s="338"/>
    </row>
    <row r="119" spans="2:7">
      <c r="B119" s="54" t="s">
        <v>55</v>
      </c>
      <c r="C119" s="54">
        <v>7</v>
      </c>
      <c r="D119" s="54">
        <v>21</v>
      </c>
      <c r="E119" s="61">
        <v>874.8</v>
      </c>
      <c r="F119" s="54">
        <v>5</v>
      </c>
      <c r="G119" s="54">
        <v>0</v>
      </c>
    </row>
    <row r="120" spans="2:7">
      <c r="B120" s="54" t="s">
        <v>56</v>
      </c>
      <c r="C120" s="54">
        <v>6</v>
      </c>
      <c r="D120" s="54">
        <v>14</v>
      </c>
      <c r="E120" s="61">
        <v>876.8</v>
      </c>
      <c r="F120" s="54">
        <v>5</v>
      </c>
      <c r="G120" s="54">
        <v>0</v>
      </c>
    </row>
    <row r="121" spans="2:7">
      <c r="B121" s="54" t="s">
        <v>57</v>
      </c>
      <c r="C121" s="54">
        <v>6</v>
      </c>
      <c r="D121" s="54">
        <v>13</v>
      </c>
      <c r="E121" s="61">
        <v>823.55</v>
      </c>
      <c r="F121" s="54">
        <v>6</v>
      </c>
      <c r="G121" s="54">
        <v>0</v>
      </c>
    </row>
    <row r="122" spans="2:7">
      <c r="B122" s="54" t="s">
        <v>58</v>
      </c>
      <c r="C122" s="54">
        <v>6</v>
      </c>
      <c r="D122" s="54">
        <v>27</v>
      </c>
      <c r="E122" s="61">
        <v>1130.95</v>
      </c>
      <c r="F122" s="54">
        <v>2</v>
      </c>
      <c r="G122" s="54">
        <v>3</v>
      </c>
    </row>
    <row r="123" spans="2:7">
      <c r="B123" s="54" t="s">
        <v>59</v>
      </c>
      <c r="C123" s="54">
        <v>6</v>
      </c>
      <c r="D123" s="54">
        <v>14</v>
      </c>
      <c r="E123" s="61">
        <v>884.05</v>
      </c>
      <c r="F123" s="54">
        <v>6</v>
      </c>
      <c r="G123" s="54">
        <v>0</v>
      </c>
    </row>
    <row r="124" spans="2:7">
      <c r="B124" s="54" t="s">
        <v>60</v>
      </c>
      <c r="C124" s="54">
        <v>5</v>
      </c>
      <c r="D124" s="54">
        <v>24</v>
      </c>
      <c r="E124" s="61">
        <v>1102.5</v>
      </c>
      <c r="F124" s="54">
        <v>2</v>
      </c>
      <c r="G124" s="54">
        <v>2</v>
      </c>
    </row>
    <row r="125" spans="2:7">
      <c r="B125" s="54" t="s">
        <v>61</v>
      </c>
      <c r="C125" s="70">
        <v>5</v>
      </c>
      <c r="D125" s="54">
        <v>25</v>
      </c>
      <c r="E125" s="61">
        <v>1109.95</v>
      </c>
      <c r="F125" s="54">
        <v>2</v>
      </c>
      <c r="G125" s="54">
        <v>3</v>
      </c>
    </row>
    <row r="126" spans="2:7" ht="15.75" thickBot="1">
      <c r="B126" s="62" t="s">
        <v>62</v>
      </c>
      <c r="C126" s="71">
        <v>5</v>
      </c>
      <c r="D126" s="62">
        <v>29</v>
      </c>
      <c r="E126" s="63">
        <v>1140.05</v>
      </c>
      <c r="F126" s="62">
        <v>1</v>
      </c>
      <c r="G126" s="62">
        <v>4</v>
      </c>
    </row>
    <row r="127" spans="2:7">
      <c r="B127" s="64" t="s">
        <v>9</v>
      </c>
      <c r="C127" s="333">
        <f>COUNT(D109:D126)</f>
        <v>16</v>
      </c>
      <c r="D127" s="65">
        <f>SUM(D109:D126)</f>
        <v>419</v>
      </c>
      <c r="E127" s="66">
        <f>SUM(E109:E126)</f>
        <v>16560.249999999996</v>
      </c>
      <c r="F127" s="65">
        <f>SUM(F109:F126)</f>
        <v>58</v>
      </c>
      <c r="G127" s="65">
        <f>SUM(G109:G126)</f>
        <v>21</v>
      </c>
    </row>
    <row r="128" spans="2:7">
      <c r="B128" s="67" t="s">
        <v>70</v>
      </c>
      <c r="C128" s="334"/>
      <c r="D128" s="69">
        <f>AVERAGE(D109:D126)</f>
        <v>26.1875</v>
      </c>
      <c r="E128" s="69">
        <f t="shared" ref="E128:G128" si="18">AVERAGE(E109:E126)</f>
        <v>1035.0156249999998</v>
      </c>
      <c r="F128" s="69">
        <f t="shared" si="18"/>
        <v>3.625</v>
      </c>
      <c r="G128" s="69">
        <f t="shared" si="18"/>
        <v>1.3125</v>
      </c>
    </row>
    <row r="129" spans="2:7">
      <c r="B129" s="67" t="s">
        <v>71</v>
      </c>
      <c r="C129" s="334"/>
      <c r="D129" s="68">
        <f>MAX(D109:D126)</f>
        <v>47</v>
      </c>
      <c r="E129" s="68">
        <f t="shared" ref="E129" si="19">MAX(E109:E126)</f>
        <v>1235.3499999999999</v>
      </c>
      <c r="F129" s="68">
        <f>MIN(F109:F126)</f>
        <v>1</v>
      </c>
      <c r="G129" s="68">
        <f t="shared" ref="G129" si="20">MAX(G109:G126)</f>
        <v>4</v>
      </c>
    </row>
    <row r="130" spans="2:7">
      <c r="B130" s="67" t="s">
        <v>72</v>
      </c>
      <c r="C130" s="335"/>
      <c r="D130" s="68">
        <f>MIN(D109:D126)</f>
        <v>13</v>
      </c>
      <c r="E130" s="68">
        <f t="shared" ref="E130" si="21">MIN(E109:E126)</f>
        <v>692.1</v>
      </c>
      <c r="F130" s="68">
        <f>MAX(F109:F126)</f>
        <v>8</v>
      </c>
      <c r="G130" s="68">
        <f t="shared" ref="G130" si="22">MIN(G109:G126)</f>
        <v>0</v>
      </c>
    </row>
    <row r="132" spans="2:7" ht="21">
      <c r="B132" s="57" t="s">
        <v>77</v>
      </c>
      <c r="C132" s="57"/>
    </row>
    <row r="134" spans="2:7" ht="15.75" thickBot="1">
      <c r="B134" s="56" t="s">
        <v>64</v>
      </c>
      <c r="C134" s="56" t="s">
        <v>74</v>
      </c>
      <c r="D134" s="56" t="s">
        <v>65</v>
      </c>
      <c r="E134" s="59" t="s">
        <v>66</v>
      </c>
      <c r="F134" s="56" t="s">
        <v>67</v>
      </c>
      <c r="G134" s="56" t="s">
        <v>68</v>
      </c>
    </row>
    <row r="135" spans="2:7">
      <c r="B135" s="55" t="s">
        <v>45</v>
      </c>
      <c r="C135" s="55">
        <v>9</v>
      </c>
      <c r="D135" s="55"/>
      <c r="E135" s="60"/>
      <c r="F135" s="55"/>
      <c r="G135" s="55"/>
    </row>
    <row r="136" spans="2:7">
      <c r="B136" s="54" t="s">
        <v>46</v>
      </c>
      <c r="C136" s="54">
        <v>8</v>
      </c>
      <c r="D136" s="54">
        <v>18</v>
      </c>
      <c r="E136" s="61">
        <v>559.95000000000005</v>
      </c>
      <c r="F136" s="54">
        <v>7</v>
      </c>
      <c r="G136" s="54">
        <v>0</v>
      </c>
    </row>
    <row r="137" spans="2:7">
      <c r="B137" s="54" t="s">
        <v>47</v>
      </c>
      <c r="C137" s="54">
        <v>8</v>
      </c>
      <c r="D137" s="54">
        <v>27</v>
      </c>
      <c r="E137" s="61">
        <v>984.9</v>
      </c>
      <c r="F137" s="54">
        <v>6</v>
      </c>
      <c r="G137" s="54">
        <v>0</v>
      </c>
    </row>
    <row r="138" spans="2:7">
      <c r="B138" s="54" t="s">
        <v>48</v>
      </c>
      <c r="C138" s="54">
        <v>8</v>
      </c>
      <c r="D138" s="54">
        <v>37</v>
      </c>
      <c r="E138" s="61">
        <v>1137.75</v>
      </c>
      <c r="F138" s="54">
        <v>4</v>
      </c>
      <c r="G138" s="54">
        <v>1</v>
      </c>
    </row>
    <row r="139" spans="2:7">
      <c r="B139" s="54" t="s">
        <v>49</v>
      </c>
      <c r="C139" s="54">
        <v>8</v>
      </c>
      <c r="D139" s="54">
        <v>24</v>
      </c>
      <c r="E139" s="61">
        <v>1027.4000000000001</v>
      </c>
      <c r="F139" s="54">
        <v>6</v>
      </c>
      <c r="G139" s="54">
        <v>0</v>
      </c>
    </row>
    <row r="140" spans="2:7">
      <c r="B140" s="54" t="s">
        <v>50</v>
      </c>
      <c r="C140" s="54">
        <v>8</v>
      </c>
      <c r="D140" s="54">
        <v>43</v>
      </c>
      <c r="E140" s="61">
        <v>1299</v>
      </c>
      <c r="F140" s="54">
        <v>2</v>
      </c>
      <c r="G140" s="54">
        <v>2</v>
      </c>
    </row>
    <row r="141" spans="2:7">
      <c r="B141" s="54" t="s">
        <v>51</v>
      </c>
      <c r="C141" s="54">
        <v>8</v>
      </c>
      <c r="D141" s="54">
        <v>18</v>
      </c>
      <c r="E141" s="61">
        <v>967.2</v>
      </c>
      <c r="F141" s="54">
        <v>8</v>
      </c>
      <c r="G141" s="54">
        <v>0</v>
      </c>
    </row>
    <row r="142" spans="2:7">
      <c r="B142" s="54" t="s">
        <v>52</v>
      </c>
      <c r="C142" s="54">
        <v>7</v>
      </c>
      <c r="D142" s="54">
        <v>19</v>
      </c>
      <c r="E142" s="61">
        <v>1094.5</v>
      </c>
      <c r="F142" s="54">
        <v>7</v>
      </c>
      <c r="G142" s="54">
        <v>0</v>
      </c>
    </row>
    <row r="143" spans="2:7">
      <c r="B143" s="54" t="s">
        <v>53</v>
      </c>
      <c r="C143" s="54">
        <v>7</v>
      </c>
      <c r="D143" s="54">
        <v>23</v>
      </c>
      <c r="E143" s="61">
        <v>1119</v>
      </c>
      <c r="F143" s="54">
        <v>5</v>
      </c>
      <c r="G143" s="54">
        <v>0</v>
      </c>
    </row>
    <row r="144" spans="2:7">
      <c r="B144" s="54" t="s">
        <v>54</v>
      </c>
      <c r="C144" s="70"/>
      <c r="D144" s="336" t="s">
        <v>69</v>
      </c>
      <c r="E144" s="337"/>
      <c r="F144" s="337"/>
      <c r="G144" s="338"/>
    </row>
    <row r="145" spans="2:7">
      <c r="B145" s="54" t="s">
        <v>55</v>
      </c>
      <c r="C145" s="54">
        <v>7</v>
      </c>
      <c r="D145" s="54">
        <v>12</v>
      </c>
      <c r="E145" s="61">
        <v>800</v>
      </c>
      <c r="F145" s="54">
        <v>7</v>
      </c>
      <c r="G145" s="54">
        <v>0</v>
      </c>
    </row>
    <row r="146" spans="2:7">
      <c r="B146" s="54" t="s">
        <v>56</v>
      </c>
      <c r="C146" s="54">
        <v>6</v>
      </c>
      <c r="D146" s="54">
        <v>9</v>
      </c>
      <c r="E146" s="61">
        <v>813.5</v>
      </c>
      <c r="F146" s="54">
        <v>6</v>
      </c>
      <c r="G146" s="54">
        <v>0</v>
      </c>
    </row>
    <row r="147" spans="2:7">
      <c r="B147" s="54" t="s">
        <v>57</v>
      </c>
      <c r="C147" s="54">
        <v>6</v>
      </c>
      <c r="D147" s="54">
        <v>21</v>
      </c>
      <c r="E147" s="61">
        <v>896.35</v>
      </c>
      <c r="F147" s="54">
        <v>4</v>
      </c>
      <c r="G147" s="54">
        <v>1</v>
      </c>
    </row>
    <row r="148" spans="2:7">
      <c r="B148" s="54" t="s">
        <v>58</v>
      </c>
      <c r="C148" s="54">
        <v>6</v>
      </c>
      <c r="D148" s="54">
        <v>25</v>
      </c>
      <c r="E148" s="61">
        <v>1102.75</v>
      </c>
      <c r="F148" s="54">
        <v>4</v>
      </c>
      <c r="G148" s="54">
        <v>1</v>
      </c>
    </row>
    <row r="149" spans="2:7">
      <c r="B149" s="54" t="s">
        <v>59</v>
      </c>
      <c r="C149" s="54">
        <v>6</v>
      </c>
      <c r="D149" s="54">
        <v>29</v>
      </c>
      <c r="E149" s="61">
        <v>1057.6500000000001</v>
      </c>
      <c r="F149" s="54">
        <v>3</v>
      </c>
      <c r="G149" s="54">
        <v>2</v>
      </c>
    </row>
    <row r="150" spans="2:7">
      <c r="B150" s="54" t="s">
        <v>60</v>
      </c>
      <c r="C150" s="54">
        <v>5</v>
      </c>
      <c r="D150" s="54">
        <v>16</v>
      </c>
      <c r="E150" s="61">
        <v>994.85</v>
      </c>
      <c r="F150" s="54">
        <v>5</v>
      </c>
      <c r="G150" s="54">
        <v>0</v>
      </c>
    </row>
    <row r="151" spans="2:7">
      <c r="B151" s="54" t="s">
        <v>61</v>
      </c>
      <c r="C151" s="70">
        <v>5</v>
      </c>
      <c r="D151" s="54">
        <v>29</v>
      </c>
      <c r="E151" s="61">
        <v>1112.55</v>
      </c>
      <c r="F151" s="54">
        <v>1</v>
      </c>
      <c r="G151" s="54">
        <v>2</v>
      </c>
    </row>
    <row r="152" spans="2:7" ht="15.75" thickBot="1">
      <c r="B152" s="62" t="s">
        <v>62</v>
      </c>
      <c r="C152" s="71">
        <v>5</v>
      </c>
      <c r="D152" s="62">
        <v>23</v>
      </c>
      <c r="E152" s="63">
        <v>1065.9000000000001</v>
      </c>
      <c r="F152" s="62">
        <v>3</v>
      </c>
      <c r="G152" s="62">
        <v>1</v>
      </c>
    </row>
    <row r="153" spans="2:7">
      <c r="B153" s="64" t="s">
        <v>9</v>
      </c>
      <c r="C153" s="333">
        <f>COUNT(D135:D152)</f>
        <v>16</v>
      </c>
      <c r="D153" s="65">
        <f>SUM(D135:D152)</f>
        <v>373</v>
      </c>
      <c r="E153" s="66">
        <f>SUM(E135:E152)</f>
        <v>16033.25</v>
      </c>
      <c r="F153" s="65">
        <f>SUM(F135:F152)</f>
        <v>78</v>
      </c>
      <c r="G153" s="65">
        <f>SUM(G135:G152)</f>
        <v>10</v>
      </c>
    </row>
    <row r="154" spans="2:7">
      <c r="B154" s="67" t="s">
        <v>70</v>
      </c>
      <c r="C154" s="334"/>
      <c r="D154" s="69">
        <f>AVERAGE(D135:D152)</f>
        <v>23.3125</v>
      </c>
      <c r="E154" s="69">
        <f t="shared" ref="E154:G154" si="23">AVERAGE(E135:E152)</f>
        <v>1002.078125</v>
      </c>
      <c r="F154" s="69">
        <f t="shared" si="23"/>
        <v>4.875</v>
      </c>
      <c r="G154" s="69">
        <f t="shared" si="23"/>
        <v>0.625</v>
      </c>
    </row>
    <row r="155" spans="2:7">
      <c r="B155" s="67" t="s">
        <v>71</v>
      </c>
      <c r="C155" s="334"/>
      <c r="D155" s="68">
        <f>MAX(D135:D152)</f>
        <v>43</v>
      </c>
      <c r="E155" s="68">
        <f t="shared" ref="E155" si="24">MAX(E135:E152)</f>
        <v>1299</v>
      </c>
      <c r="F155" s="68">
        <f>MIN(F135:F152)</f>
        <v>1</v>
      </c>
      <c r="G155" s="68">
        <f t="shared" ref="G155" si="25">MAX(G135:G152)</f>
        <v>2</v>
      </c>
    </row>
    <row r="156" spans="2:7">
      <c r="B156" s="67" t="s">
        <v>72</v>
      </c>
      <c r="C156" s="335"/>
      <c r="D156" s="68">
        <f>MIN(D135:D152)</f>
        <v>9</v>
      </c>
      <c r="E156" s="68">
        <f t="shared" ref="E156" si="26">MIN(E135:E152)</f>
        <v>559.95000000000005</v>
      </c>
      <c r="F156" s="68">
        <f>MAX(F135:F152)</f>
        <v>8</v>
      </c>
      <c r="G156" s="68">
        <f t="shared" ref="G156" si="27">MIN(G135:G152)</f>
        <v>0</v>
      </c>
    </row>
    <row r="158" spans="2:7" ht="21">
      <c r="B158" s="57" t="s">
        <v>78</v>
      </c>
      <c r="C158" s="57"/>
    </row>
    <row r="160" spans="2:7" ht="15.75" thickBot="1">
      <c r="B160" s="56" t="s">
        <v>64</v>
      </c>
      <c r="C160" s="56" t="s">
        <v>74</v>
      </c>
      <c r="D160" s="56" t="s">
        <v>65</v>
      </c>
      <c r="E160" s="59" t="s">
        <v>66</v>
      </c>
      <c r="F160" s="56" t="s">
        <v>67</v>
      </c>
      <c r="G160" s="56" t="s">
        <v>68</v>
      </c>
    </row>
    <row r="161" spans="2:7">
      <c r="B161" s="55" t="s">
        <v>45</v>
      </c>
      <c r="C161" s="55">
        <v>9</v>
      </c>
      <c r="D161" s="55"/>
      <c r="E161" s="60"/>
      <c r="F161" s="55"/>
      <c r="G161" s="55"/>
    </row>
    <row r="162" spans="2:7">
      <c r="B162" s="54" t="s">
        <v>46</v>
      </c>
      <c r="C162" s="54">
        <v>8</v>
      </c>
      <c r="D162" s="54">
        <v>30</v>
      </c>
      <c r="E162" s="61">
        <v>678.7</v>
      </c>
      <c r="F162" s="54">
        <v>2</v>
      </c>
      <c r="G162" s="54">
        <v>2</v>
      </c>
    </row>
    <row r="163" spans="2:7">
      <c r="B163" s="54" t="s">
        <v>47</v>
      </c>
      <c r="C163" s="54">
        <v>8</v>
      </c>
      <c r="D163" s="54">
        <v>39</v>
      </c>
      <c r="E163" s="61">
        <v>1124.9000000000001</v>
      </c>
      <c r="F163" s="54">
        <v>3</v>
      </c>
      <c r="G163" s="54">
        <v>1</v>
      </c>
    </row>
    <row r="164" spans="2:7">
      <c r="B164" s="54" t="s">
        <v>48</v>
      </c>
      <c r="C164" s="54">
        <v>8</v>
      </c>
      <c r="D164" s="54">
        <v>36</v>
      </c>
      <c r="E164" s="61">
        <v>1155.25</v>
      </c>
      <c r="F164" s="54">
        <v>5</v>
      </c>
      <c r="G164" s="54">
        <v>1</v>
      </c>
    </row>
    <row r="165" spans="2:7">
      <c r="B165" s="54" t="s">
        <v>49</v>
      </c>
      <c r="C165" s="54">
        <v>8</v>
      </c>
      <c r="D165" s="54">
        <v>42</v>
      </c>
      <c r="E165" s="61">
        <v>1234.9000000000001</v>
      </c>
      <c r="F165" s="54">
        <v>3</v>
      </c>
      <c r="G165" s="54">
        <v>1</v>
      </c>
    </row>
    <row r="166" spans="2:7">
      <c r="B166" s="54" t="s">
        <v>50</v>
      </c>
      <c r="C166" s="54">
        <v>8</v>
      </c>
      <c r="D166" s="54">
        <v>45</v>
      </c>
      <c r="E166" s="61">
        <v>1344.25</v>
      </c>
      <c r="F166" s="54">
        <v>1</v>
      </c>
      <c r="G166" s="54">
        <v>1</v>
      </c>
    </row>
    <row r="167" spans="2:7">
      <c r="B167" s="54" t="s">
        <v>51</v>
      </c>
      <c r="C167" s="54">
        <v>8</v>
      </c>
      <c r="D167" s="54">
        <v>39</v>
      </c>
      <c r="E167" s="61">
        <v>1128.25</v>
      </c>
      <c r="F167" s="54">
        <v>3</v>
      </c>
      <c r="G167" s="54">
        <v>1</v>
      </c>
    </row>
    <row r="168" spans="2:7">
      <c r="B168" s="54" t="s">
        <v>52</v>
      </c>
      <c r="C168" s="54">
        <v>7</v>
      </c>
      <c r="D168" s="54">
        <v>39</v>
      </c>
      <c r="E168" s="61">
        <v>1259.2</v>
      </c>
      <c r="F168" s="54">
        <v>1</v>
      </c>
      <c r="G168" s="54">
        <v>3</v>
      </c>
    </row>
    <row r="169" spans="2:7">
      <c r="B169" s="54" t="s">
        <v>53</v>
      </c>
      <c r="C169" s="54">
        <v>7</v>
      </c>
      <c r="D169" s="54">
        <v>32</v>
      </c>
      <c r="E169" s="61">
        <v>1178.25</v>
      </c>
      <c r="F169" s="54">
        <v>4</v>
      </c>
      <c r="G169" s="54">
        <v>2</v>
      </c>
    </row>
    <row r="170" spans="2:7">
      <c r="B170" s="54" t="s">
        <v>54</v>
      </c>
      <c r="C170" s="70"/>
      <c r="D170" s="336" t="s">
        <v>69</v>
      </c>
      <c r="E170" s="337"/>
      <c r="F170" s="337"/>
      <c r="G170" s="338"/>
    </row>
    <row r="171" spans="2:7">
      <c r="B171" s="54" t="s">
        <v>55</v>
      </c>
      <c r="C171" s="54">
        <v>7</v>
      </c>
      <c r="D171" s="54">
        <v>35</v>
      </c>
      <c r="E171" s="61">
        <v>1013</v>
      </c>
      <c r="F171" s="54">
        <v>3</v>
      </c>
      <c r="G171" s="54">
        <v>1</v>
      </c>
    </row>
    <row r="172" spans="2:7">
      <c r="B172" s="54" t="s">
        <v>56</v>
      </c>
      <c r="C172" s="54">
        <v>6</v>
      </c>
      <c r="D172" s="54">
        <v>24</v>
      </c>
      <c r="E172" s="61">
        <v>1055.5</v>
      </c>
      <c r="F172" s="54">
        <v>4</v>
      </c>
      <c r="G172" s="54">
        <v>0</v>
      </c>
    </row>
    <row r="173" spans="2:7">
      <c r="B173" s="54" t="s">
        <v>57</v>
      </c>
      <c r="C173" s="54">
        <v>6</v>
      </c>
      <c r="D173" s="54">
        <v>19</v>
      </c>
      <c r="E173" s="61">
        <v>870.1</v>
      </c>
      <c r="F173" s="54">
        <v>5</v>
      </c>
      <c r="G173" s="54">
        <v>0</v>
      </c>
    </row>
    <row r="174" spans="2:7">
      <c r="B174" s="54" t="s">
        <v>58</v>
      </c>
      <c r="C174" s="54">
        <v>6</v>
      </c>
      <c r="D174" s="54">
        <v>18</v>
      </c>
      <c r="E174" s="61">
        <v>1026</v>
      </c>
      <c r="F174" s="54">
        <v>6</v>
      </c>
      <c r="G174" s="54">
        <v>1</v>
      </c>
    </row>
    <row r="175" spans="2:7">
      <c r="B175" s="54" t="s">
        <v>59</v>
      </c>
      <c r="C175" s="54">
        <v>6</v>
      </c>
      <c r="D175" s="54">
        <v>30</v>
      </c>
      <c r="E175" s="61">
        <v>1027.75</v>
      </c>
      <c r="F175" s="54">
        <v>2</v>
      </c>
      <c r="G175" s="54">
        <v>1</v>
      </c>
    </row>
    <row r="176" spans="2:7">
      <c r="B176" s="54" t="s">
        <v>60</v>
      </c>
      <c r="C176" s="54">
        <v>5</v>
      </c>
      <c r="D176" s="54">
        <v>28</v>
      </c>
      <c r="E176" s="61">
        <v>1108.8</v>
      </c>
      <c r="F176" s="54">
        <v>1</v>
      </c>
      <c r="G176" s="54">
        <v>3</v>
      </c>
    </row>
    <row r="177" spans="2:7">
      <c r="B177" s="54" t="s">
        <v>61</v>
      </c>
      <c r="C177" s="70">
        <v>5</v>
      </c>
      <c r="D177" s="54">
        <v>8</v>
      </c>
      <c r="E177" s="61">
        <v>830.15</v>
      </c>
      <c r="F177" s="54">
        <v>5</v>
      </c>
      <c r="G177" s="54">
        <v>0</v>
      </c>
    </row>
    <row r="178" spans="2:7" ht="15.75" thickBot="1">
      <c r="B178" s="62" t="s">
        <v>62</v>
      </c>
      <c r="C178" s="71">
        <v>5</v>
      </c>
      <c r="D178" s="62">
        <v>13</v>
      </c>
      <c r="E178" s="63">
        <v>924.35</v>
      </c>
      <c r="F178" s="62">
        <v>5</v>
      </c>
      <c r="G178" s="62">
        <v>0</v>
      </c>
    </row>
    <row r="179" spans="2:7">
      <c r="B179" s="64" t="s">
        <v>9</v>
      </c>
      <c r="C179" s="333">
        <f>COUNT(D161:D178)</f>
        <v>16</v>
      </c>
      <c r="D179" s="65">
        <f>SUM(D161:D178)</f>
        <v>477</v>
      </c>
      <c r="E179" s="66">
        <f>SUM(E161:E178)</f>
        <v>16959.349999999999</v>
      </c>
      <c r="F179" s="65">
        <f>SUM(F161:F178)</f>
        <v>53</v>
      </c>
      <c r="G179" s="65">
        <f>SUM(G161:G178)</f>
        <v>18</v>
      </c>
    </row>
    <row r="180" spans="2:7">
      <c r="B180" s="67" t="s">
        <v>70</v>
      </c>
      <c r="C180" s="334"/>
      <c r="D180" s="69">
        <f>AVERAGE(D161:D178)</f>
        <v>29.8125</v>
      </c>
      <c r="E180" s="69">
        <f t="shared" ref="E180:G180" si="28">AVERAGE(E161:E178)</f>
        <v>1059.9593749999999</v>
      </c>
      <c r="F180" s="69">
        <f t="shared" si="28"/>
        <v>3.3125</v>
      </c>
      <c r="G180" s="69">
        <f t="shared" si="28"/>
        <v>1.125</v>
      </c>
    </row>
    <row r="181" spans="2:7">
      <c r="B181" s="67" t="s">
        <v>71</v>
      </c>
      <c r="C181" s="334"/>
      <c r="D181" s="68">
        <f>MAX(D161:D178)</f>
        <v>45</v>
      </c>
      <c r="E181" s="68">
        <f t="shared" ref="E181" si="29">MAX(E161:E178)</f>
        <v>1344.25</v>
      </c>
      <c r="F181" s="68">
        <f>MIN(F161:F178)</f>
        <v>1</v>
      </c>
      <c r="G181" s="68">
        <f t="shared" ref="G181" si="30">MAX(G161:G178)</f>
        <v>3</v>
      </c>
    </row>
    <row r="182" spans="2:7">
      <c r="B182" s="67" t="s">
        <v>72</v>
      </c>
      <c r="C182" s="335"/>
      <c r="D182" s="68">
        <f>MIN(D161:D178)</f>
        <v>8</v>
      </c>
      <c r="E182" s="68">
        <f t="shared" ref="E182" si="31">MIN(E161:E178)</f>
        <v>678.7</v>
      </c>
      <c r="F182" s="68">
        <f>MAX(F161:F178)</f>
        <v>6</v>
      </c>
      <c r="G182" s="68">
        <f t="shared" ref="G182" si="32">MIN(G161:G178)</f>
        <v>0</v>
      </c>
    </row>
    <row r="184" spans="2:7" ht="21">
      <c r="B184" s="57" t="s">
        <v>79</v>
      </c>
      <c r="C184" s="57"/>
    </row>
    <row r="186" spans="2:7" ht="15.75" thickBot="1">
      <c r="B186" s="56" t="s">
        <v>64</v>
      </c>
      <c r="C186" s="56" t="s">
        <v>74</v>
      </c>
      <c r="D186" s="56" t="s">
        <v>65</v>
      </c>
      <c r="E186" s="59" t="s">
        <v>66</v>
      </c>
      <c r="F186" s="56" t="s">
        <v>67</v>
      </c>
      <c r="G186" s="56" t="s">
        <v>68</v>
      </c>
    </row>
    <row r="187" spans="2:7">
      <c r="B187" s="55" t="s">
        <v>45</v>
      </c>
      <c r="C187" s="55">
        <v>9</v>
      </c>
      <c r="D187" s="55"/>
      <c r="E187" s="60"/>
      <c r="F187" s="55"/>
      <c r="G187" s="55"/>
    </row>
    <row r="188" spans="2:7">
      <c r="B188" s="54" t="s">
        <v>46</v>
      </c>
      <c r="C188" s="54">
        <v>8</v>
      </c>
      <c r="D188" s="331"/>
      <c r="E188" s="331"/>
      <c r="F188" s="331"/>
      <c r="G188" s="331"/>
    </row>
    <row r="189" spans="2:7">
      <c r="B189" s="54" t="s">
        <v>47</v>
      </c>
      <c r="C189" s="54">
        <v>8</v>
      </c>
      <c r="D189" s="331"/>
      <c r="E189" s="331"/>
      <c r="F189" s="331"/>
      <c r="G189" s="331"/>
    </row>
    <row r="190" spans="2:7">
      <c r="B190" s="54" t="s">
        <v>48</v>
      </c>
      <c r="C190" s="54">
        <v>8</v>
      </c>
      <c r="D190" s="331"/>
      <c r="E190" s="331"/>
      <c r="F190" s="331"/>
      <c r="G190" s="331"/>
    </row>
    <row r="191" spans="2:7">
      <c r="B191" s="54" t="s">
        <v>49</v>
      </c>
      <c r="C191" s="54">
        <v>8</v>
      </c>
      <c r="D191" s="331"/>
      <c r="E191" s="331"/>
      <c r="F191" s="331"/>
      <c r="G191" s="331"/>
    </row>
    <row r="192" spans="2:7">
      <c r="B192" s="54" t="s">
        <v>50</v>
      </c>
      <c r="C192" s="54">
        <v>8</v>
      </c>
      <c r="D192" s="331"/>
      <c r="E192" s="331"/>
      <c r="F192" s="331"/>
      <c r="G192" s="331"/>
    </row>
    <row r="193" spans="2:7">
      <c r="B193" s="54" t="s">
        <v>51</v>
      </c>
      <c r="C193" s="54">
        <v>8</v>
      </c>
      <c r="D193" s="331"/>
      <c r="E193" s="331"/>
      <c r="F193" s="331"/>
      <c r="G193" s="331"/>
    </row>
    <row r="194" spans="2:7">
      <c r="B194" s="54" t="s">
        <v>52</v>
      </c>
      <c r="C194" s="54">
        <v>7</v>
      </c>
      <c r="D194" s="331"/>
      <c r="E194" s="331"/>
      <c r="F194" s="331"/>
      <c r="G194" s="331"/>
    </row>
    <row r="195" spans="2:7">
      <c r="B195" s="54" t="s">
        <v>53</v>
      </c>
      <c r="C195" s="54">
        <v>7</v>
      </c>
      <c r="D195" s="331"/>
      <c r="E195" s="331"/>
      <c r="F195" s="331"/>
      <c r="G195" s="331"/>
    </row>
    <row r="196" spans="2:7">
      <c r="B196" s="54" t="s">
        <v>54</v>
      </c>
      <c r="C196" s="70"/>
      <c r="D196" s="336" t="s">
        <v>69</v>
      </c>
      <c r="E196" s="337"/>
      <c r="F196" s="337"/>
      <c r="G196" s="338"/>
    </row>
    <row r="197" spans="2:7">
      <c r="B197" s="54" t="s">
        <v>55</v>
      </c>
      <c r="C197" s="54">
        <v>7</v>
      </c>
      <c r="D197" s="331"/>
      <c r="E197" s="331"/>
      <c r="F197" s="331"/>
      <c r="G197" s="331"/>
    </row>
    <row r="198" spans="2:7">
      <c r="B198" s="54" t="s">
        <v>56</v>
      </c>
      <c r="C198" s="54">
        <v>6</v>
      </c>
      <c r="D198" s="331"/>
      <c r="E198" s="331"/>
      <c r="F198" s="331"/>
      <c r="G198" s="331"/>
    </row>
    <row r="199" spans="2:7">
      <c r="B199" s="54" t="s">
        <v>57</v>
      </c>
      <c r="C199" s="54">
        <v>6</v>
      </c>
      <c r="D199" s="331"/>
      <c r="E199" s="331"/>
      <c r="F199" s="331"/>
      <c r="G199" s="331"/>
    </row>
    <row r="200" spans="2:7">
      <c r="B200" s="54" t="s">
        <v>58</v>
      </c>
      <c r="C200" s="54">
        <v>6</v>
      </c>
      <c r="D200" s="331"/>
      <c r="E200" s="331"/>
      <c r="F200" s="331"/>
      <c r="G200" s="331"/>
    </row>
    <row r="201" spans="2:7">
      <c r="B201" s="54" t="s">
        <v>59</v>
      </c>
      <c r="C201" s="54">
        <v>6</v>
      </c>
      <c r="D201" s="331"/>
      <c r="E201" s="331"/>
      <c r="F201" s="331"/>
      <c r="G201" s="331"/>
    </row>
    <row r="202" spans="2:7">
      <c r="B202" s="54" t="s">
        <v>60</v>
      </c>
      <c r="C202" s="54">
        <v>5</v>
      </c>
      <c r="D202" s="331"/>
      <c r="E202" s="331"/>
      <c r="F202" s="331"/>
      <c r="G202" s="331"/>
    </row>
    <row r="203" spans="2:7">
      <c r="B203" s="54" t="s">
        <v>61</v>
      </c>
      <c r="C203" s="70">
        <v>5</v>
      </c>
      <c r="D203" s="331"/>
      <c r="E203" s="331"/>
      <c r="F203" s="331"/>
      <c r="G203" s="331"/>
    </row>
    <row r="204" spans="2:7" ht="15.75" thickBot="1">
      <c r="B204" s="62" t="s">
        <v>62</v>
      </c>
      <c r="C204" s="71">
        <v>5</v>
      </c>
      <c r="D204" s="332"/>
      <c r="E204" s="332"/>
      <c r="F204" s="332"/>
      <c r="G204" s="332"/>
    </row>
    <row r="205" spans="2:7">
      <c r="B205" s="64" t="s">
        <v>9</v>
      </c>
      <c r="C205" s="333">
        <f>COUNT(D187:D204)</f>
        <v>0</v>
      </c>
      <c r="D205" s="65">
        <f>SUM(D187:D204)</f>
        <v>0</v>
      </c>
      <c r="E205" s="66">
        <f>SUM(E187:E204)</f>
        <v>0</v>
      </c>
      <c r="F205" s="65">
        <f>SUM(F187:F204)</f>
        <v>0</v>
      </c>
      <c r="G205" s="65">
        <f>SUM(G187:G204)</f>
        <v>0</v>
      </c>
    </row>
    <row r="206" spans="2:7">
      <c r="B206" s="67" t="s">
        <v>70</v>
      </c>
      <c r="C206" s="334"/>
      <c r="D206" s="69" t="e">
        <f>AVERAGE(D187:D204)</f>
        <v>#DIV/0!</v>
      </c>
      <c r="E206" s="69" t="e">
        <f t="shared" ref="E206:G206" si="33">AVERAGE(E187:E204)</f>
        <v>#DIV/0!</v>
      </c>
      <c r="F206" s="69" t="e">
        <f t="shared" si="33"/>
        <v>#DIV/0!</v>
      </c>
      <c r="G206" s="69" t="e">
        <f t="shared" si="33"/>
        <v>#DIV/0!</v>
      </c>
    </row>
    <row r="207" spans="2:7">
      <c r="B207" s="67" t="s">
        <v>71</v>
      </c>
      <c r="C207" s="334"/>
      <c r="D207" s="68">
        <f>MAX(D187:D204)</f>
        <v>0</v>
      </c>
      <c r="E207" s="68">
        <f t="shared" ref="E207" si="34">MAX(E187:E204)</f>
        <v>0</v>
      </c>
      <c r="F207" s="68">
        <f>MIN(F187:F204)</f>
        <v>0</v>
      </c>
      <c r="G207" s="68">
        <f t="shared" ref="G207" si="35">MAX(G187:G204)</f>
        <v>0</v>
      </c>
    </row>
    <row r="208" spans="2:7">
      <c r="B208" s="67" t="s">
        <v>72</v>
      </c>
      <c r="C208" s="335"/>
      <c r="D208" s="68">
        <f>MIN(D187:D204)</f>
        <v>0</v>
      </c>
      <c r="E208" s="68">
        <f t="shared" ref="E208" si="36">MIN(E187:E204)</f>
        <v>0</v>
      </c>
      <c r="F208" s="68">
        <f>MAX(F187:F204)</f>
        <v>0</v>
      </c>
      <c r="G208" s="68">
        <f t="shared" ref="G208" si="37">MIN(G187:G204)</f>
        <v>0</v>
      </c>
    </row>
    <row r="210" spans="2:7" ht="21">
      <c r="B210" s="57" t="s">
        <v>81</v>
      </c>
      <c r="C210" s="57"/>
    </row>
    <row r="212" spans="2:7" ht="15.75" thickBot="1">
      <c r="B212" s="56" t="s">
        <v>64</v>
      </c>
      <c r="C212" s="56" t="s">
        <v>74</v>
      </c>
      <c r="D212" s="56" t="s">
        <v>65</v>
      </c>
      <c r="E212" s="59" t="s">
        <v>66</v>
      </c>
      <c r="F212" s="56" t="s">
        <v>67</v>
      </c>
      <c r="G212" s="56" t="s">
        <v>68</v>
      </c>
    </row>
    <row r="213" spans="2:7">
      <c r="B213" s="55" t="s">
        <v>45</v>
      </c>
      <c r="C213" s="55">
        <v>9</v>
      </c>
      <c r="D213" s="55"/>
      <c r="E213" s="60"/>
      <c r="F213" s="55"/>
      <c r="G213" s="55"/>
    </row>
    <row r="214" spans="2:7">
      <c r="B214" s="54" t="s">
        <v>46</v>
      </c>
      <c r="C214" s="54">
        <v>8</v>
      </c>
      <c r="D214" s="54">
        <v>21</v>
      </c>
      <c r="E214" s="61">
        <v>558.5</v>
      </c>
      <c r="F214" s="54">
        <v>4</v>
      </c>
      <c r="G214" s="54">
        <v>0</v>
      </c>
    </row>
    <row r="215" spans="2:7">
      <c r="B215" s="54" t="s">
        <v>47</v>
      </c>
      <c r="C215" s="54">
        <v>8</v>
      </c>
      <c r="D215" s="54">
        <v>22</v>
      </c>
      <c r="E215" s="61">
        <v>936</v>
      </c>
      <c r="F215" s="54">
        <v>7</v>
      </c>
      <c r="G215" s="54">
        <v>0</v>
      </c>
    </row>
    <row r="216" spans="2:7">
      <c r="B216" s="54" t="s">
        <v>48</v>
      </c>
      <c r="C216" s="54">
        <v>8</v>
      </c>
      <c r="D216" s="54">
        <v>11</v>
      </c>
      <c r="E216" s="61">
        <v>879.65</v>
      </c>
      <c r="F216" s="54">
        <v>8</v>
      </c>
      <c r="G216" s="54">
        <v>0</v>
      </c>
    </row>
    <row r="217" spans="2:7">
      <c r="B217" s="54" t="s">
        <v>49</v>
      </c>
      <c r="C217" s="54">
        <v>8</v>
      </c>
      <c r="D217" s="54">
        <v>19</v>
      </c>
      <c r="E217" s="61">
        <v>916.8</v>
      </c>
      <c r="F217" s="54">
        <v>7</v>
      </c>
      <c r="G217" s="54">
        <v>0</v>
      </c>
    </row>
    <row r="218" spans="2:7">
      <c r="B218" s="54" t="s">
        <v>50</v>
      </c>
      <c r="C218" s="54">
        <v>8</v>
      </c>
      <c r="D218" s="54">
        <v>16</v>
      </c>
      <c r="E218" s="61">
        <v>1025.8499999999999</v>
      </c>
      <c r="F218" s="54">
        <v>7</v>
      </c>
      <c r="G218" s="54">
        <v>0</v>
      </c>
    </row>
    <row r="219" spans="2:7">
      <c r="B219" s="54" t="s">
        <v>51</v>
      </c>
      <c r="C219" s="54">
        <v>8</v>
      </c>
      <c r="D219" s="54">
        <v>18</v>
      </c>
      <c r="E219" s="61">
        <v>976.3</v>
      </c>
      <c r="F219" s="54">
        <v>7</v>
      </c>
      <c r="G219" s="54">
        <v>0</v>
      </c>
    </row>
    <row r="220" spans="2:7">
      <c r="B220" s="54" t="s">
        <v>52</v>
      </c>
      <c r="C220" s="54">
        <v>7</v>
      </c>
      <c r="D220" s="54">
        <v>35</v>
      </c>
      <c r="E220" s="61">
        <v>1271.7</v>
      </c>
      <c r="F220" s="54">
        <v>2</v>
      </c>
      <c r="G220" s="54">
        <v>0</v>
      </c>
    </row>
    <row r="221" spans="2:7">
      <c r="B221" s="54" t="s">
        <v>53</v>
      </c>
      <c r="C221" s="54">
        <v>7</v>
      </c>
      <c r="D221" s="54">
        <v>36</v>
      </c>
      <c r="E221" s="61">
        <v>1247.5</v>
      </c>
      <c r="F221" s="54">
        <v>1</v>
      </c>
      <c r="G221" s="54">
        <v>2</v>
      </c>
    </row>
    <row r="222" spans="2:7">
      <c r="B222" s="54" t="s">
        <v>54</v>
      </c>
      <c r="C222" s="70"/>
      <c r="D222" s="336" t="s">
        <v>69</v>
      </c>
      <c r="E222" s="337"/>
      <c r="F222" s="337"/>
      <c r="G222" s="338"/>
    </row>
    <row r="223" spans="2:7">
      <c r="B223" s="54" t="s">
        <v>55</v>
      </c>
      <c r="C223" s="54">
        <v>7</v>
      </c>
      <c r="D223" s="54">
        <v>17</v>
      </c>
      <c r="E223" s="61">
        <v>814.9</v>
      </c>
      <c r="F223" s="54">
        <v>6</v>
      </c>
      <c r="G223" s="54">
        <v>0</v>
      </c>
    </row>
    <row r="224" spans="2:7">
      <c r="B224" s="54" t="s">
        <v>56</v>
      </c>
      <c r="C224" s="54">
        <v>6</v>
      </c>
      <c r="D224" s="331"/>
      <c r="E224" s="331"/>
      <c r="F224" s="331"/>
      <c r="G224" s="331"/>
    </row>
    <row r="225" spans="2:7">
      <c r="B225" s="54" t="s">
        <v>57</v>
      </c>
      <c r="C225" s="54">
        <v>6</v>
      </c>
      <c r="D225" s="331"/>
      <c r="E225" s="331"/>
      <c r="F225" s="331"/>
      <c r="G225" s="331"/>
    </row>
    <row r="226" spans="2:7">
      <c r="B226" s="54" t="s">
        <v>58</v>
      </c>
      <c r="C226" s="54">
        <v>6</v>
      </c>
      <c r="D226" s="331"/>
      <c r="E226" s="331"/>
      <c r="F226" s="331"/>
      <c r="G226" s="331"/>
    </row>
    <row r="227" spans="2:7">
      <c r="B227" s="54" t="s">
        <v>59</v>
      </c>
      <c r="C227" s="54">
        <v>6</v>
      </c>
      <c r="D227" s="331"/>
      <c r="E227" s="331"/>
      <c r="F227" s="331"/>
      <c r="G227" s="331"/>
    </row>
    <row r="228" spans="2:7">
      <c r="B228" s="54" t="s">
        <v>60</v>
      </c>
      <c r="C228" s="54">
        <v>5</v>
      </c>
      <c r="D228" s="331"/>
      <c r="E228" s="331"/>
      <c r="F228" s="331"/>
      <c r="G228" s="331"/>
    </row>
    <row r="229" spans="2:7">
      <c r="B229" s="54" t="s">
        <v>61</v>
      </c>
      <c r="C229" s="70">
        <v>5</v>
      </c>
      <c r="D229" s="331"/>
      <c r="E229" s="331"/>
      <c r="F229" s="331"/>
      <c r="G229" s="331"/>
    </row>
    <row r="230" spans="2:7" ht="15.75" thickBot="1">
      <c r="B230" s="62" t="s">
        <v>62</v>
      </c>
      <c r="C230" s="71">
        <v>5</v>
      </c>
      <c r="D230" s="332"/>
      <c r="E230" s="332"/>
      <c r="F230" s="332"/>
      <c r="G230" s="332"/>
    </row>
    <row r="231" spans="2:7">
      <c r="B231" s="64" t="s">
        <v>9</v>
      </c>
      <c r="C231" s="333">
        <f>COUNT(D213:D230)</f>
        <v>9</v>
      </c>
      <c r="D231" s="65">
        <f>SUM(D213:D230)</f>
        <v>195</v>
      </c>
      <c r="E231" s="66">
        <f>SUM(E213:E230)</f>
        <v>8627.1999999999989</v>
      </c>
      <c r="F231" s="65">
        <f>SUM(F213:F230)</f>
        <v>49</v>
      </c>
      <c r="G231" s="65">
        <f>SUM(G213:G230)</f>
        <v>2</v>
      </c>
    </row>
    <row r="232" spans="2:7">
      <c r="B232" s="67" t="s">
        <v>70</v>
      </c>
      <c r="C232" s="334"/>
      <c r="D232" s="69">
        <f>AVERAGE(D213:D230)</f>
        <v>21.666666666666668</v>
      </c>
      <c r="E232" s="69">
        <f t="shared" ref="E232:G232" si="38">AVERAGE(E213:E230)</f>
        <v>958.57777777777767</v>
      </c>
      <c r="F232" s="69">
        <f t="shared" si="38"/>
        <v>5.4444444444444446</v>
      </c>
      <c r="G232" s="69">
        <f t="shared" si="38"/>
        <v>0.22222222222222221</v>
      </c>
    </row>
    <row r="233" spans="2:7">
      <c r="B233" s="67" t="s">
        <v>71</v>
      </c>
      <c r="C233" s="334"/>
      <c r="D233" s="68">
        <f>MAX(D213:D230)</f>
        <v>36</v>
      </c>
      <c r="E233" s="68">
        <f t="shared" ref="E233" si="39">MAX(E213:E230)</f>
        <v>1271.7</v>
      </c>
      <c r="F233" s="68">
        <f>MIN(F213:F230)</f>
        <v>1</v>
      </c>
      <c r="G233" s="68">
        <f t="shared" ref="G233" si="40">MAX(G213:G230)</f>
        <v>2</v>
      </c>
    </row>
    <row r="234" spans="2:7">
      <c r="B234" s="67" t="s">
        <v>72</v>
      </c>
      <c r="C234" s="335"/>
      <c r="D234" s="68">
        <f>MIN(D213:D230)</f>
        <v>11</v>
      </c>
      <c r="E234" s="68">
        <f t="shared" ref="E234" si="41">MIN(E213:E230)</f>
        <v>558.5</v>
      </c>
      <c r="F234" s="68">
        <f>MAX(F213:F230)</f>
        <v>8</v>
      </c>
      <c r="G234" s="68">
        <f t="shared" ref="G234" si="42">MIN(G213:G230)</f>
        <v>0</v>
      </c>
    </row>
    <row r="236" spans="2:7" ht="21">
      <c r="B236" s="57" t="s">
        <v>83</v>
      </c>
      <c r="C236" s="57"/>
    </row>
    <row r="238" spans="2:7" ht="15.75" thickBot="1">
      <c r="B238" s="56" t="s">
        <v>64</v>
      </c>
      <c r="C238" s="56" t="s">
        <v>74</v>
      </c>
      <c r="D238" s="56" t="s">
        <v>65</v>
      </c>
      <c r="E238" s="59" t="s">
        <v>66</v>
      </c>
      <c r="F238" s="56" t="s">
        <v>67</v>
      </c>
      <c r="G238" s="56" t="s">
        <v>68</v>
      </c>
    </row>
    <row r="239" spans="2:7">
      <c r="B239" s="55" t="s">
        <v>45</v>
      </c>
      <c r="C239" s="55">
        <v>9</v>
      </c>
      <c r="D239" s="331"/>
      <c r="E239" s="331"/>
      <c r="F239" s="331"/>
      <c r="G239" s="331"/>
    </row>
    <row r="240" spans="2:7">
      <c r="B240" s="54" t="s">
        <v>46</v>
      </c>
      <c r="C240" s="54">
        <v>8</v>
      </c>
      <c r="D240" s="331"/>
      <c r="E240" s="331"/>
      <c r="F240" s="331"/>
      <c r="G240" s="331"/>
    </row>
    <row r="241" spans="2:7">
      <c r="B241" s="54" t="s">
        <v>47</v>
      </c>
      <c r="C241" s="54">
        <v>8</v>
      </c>
      <c r="D241" s="331"/>
      <c r="E241" s="331"/>
      <c r="F241" s="331"/>
      <c r="G241" s="331"/>
    </row>
    <row r="242" spans="2:7">
      <c r="B242" s="54" t="s">
        <v>48</v>
      </c>
      <c r="C242" s="54">
        <v>8</v>
      </c>
      <c r="D242" s="331"/>
      <c r="E242" s="331"/>
      <c r="F242" s="331"/>
      <c r="G242" s="331"/>
    </row>
    <row r="243" spans="2:7">
      <c r="B243" s="54" t="s">
        <v>49</v>
      </c>
      <c r="C243" s="54">
        <v>8</v>
      </c>
      <c r="D243" s="331"/>
      <c r="E243" s="331"/>
      <c r="F243" s="331"/>
      <c r="G243" s="331"/>
    </row>
    <row r="244" spans="2:7">
      <c r="B244" s="54" t="s">
        <v>50</v>
      </c>
      <c r="C244" s="54">
        <v>8</v>
      </c>
      <c r="D244" s="54">
        <v>18</v>
      </c>
      <c r="E244" s="61">
        <v>1043.25</v>
      </c>
      <c r="F244" s="54">
        <v>6</v>
      </c>
      <c r="G244" s="54">
        <v>0</v>
      </c>
    </row>
    <row r="245" spans="2:7">
      <c r="B245" s="54" t="s">
        <v>51</v>
      </c>
      <c r="C245" s="54">
        <v>8</v>
      </c>
      <c r="D245" s="54">
        <v>20</v>
      </c>
      <c r="E245" s="61">
        <v>917.95</v>
      </c>
      <c r="F245" s="54">
        <v>6</v>
      </c>
      <c r="G245" s="54">
        <v>0</v>
      </c>
    </row>
    <row r="246" spans="2:7">
      <c r="B246" s="54" t="s">
        <v>52</v>
      </c>
      <c r="C246" s="54">
        <v>7</v>
      </c>
      <c r="D246" s="331"/>
      <c r="E246" s="331"/>
      <c r="F246" s="331"/>
      <c r="G246" s="331"/>
    </row>
    <row r="247" spans="2:7">
      <c r="B247" s="54" t="s">
        <v>53</v>
      </c>
      <c r="C247" s="54">
        <v>7</v>
      </c>
      <c r="D247" s="331"/>
      <c r="E247" s="331"/>
      <c r="F247" s="331"/>
      <c r="G247" s="331"/>
    </row>
    <row r="248" spans="2:7">
      <c r="B248" s="54" t="s">
        <v>54</v>
      </c>
      <c r="C248" s="70"/>
      <c r="D248" s="336" t="s">
        <v>69</v>
      </c>
      <c r="E248" s="337"/>
      <c r="F248" s="337"/>
      <c r="G248" s="338"/>
    </row>
    <row r="249" spans="2:7">
      <c r="B249" s="54" t="s">
        <v>55</v>
      </c>
      <c r="C249" s="54">
        <v>7</v>
      </c>
      <c r="D249" s="331"/>
      <c r="E249" s="331"/>
      <c r="F249" s="331"/>
      <c r="G249" s="331"/>
    </row>
    <row r="250" spans="2:7">
      <c r="B250" s="54" t="s">
        <v>56</v>
      </c>
      <c r="C250" s="54">
        <v>6</v>
      </c>
      <c r="D250" s="331"/>
      <c r="E250" s="331"/>
      <c r="F250" s="331"/>
      <c r="G250" s="331"/>
    </row>
    <row r="251" spans="2:7">
      <c r="B251" s="54" t="s">
        <v>57</v>
      </c>
      <c r="C251" s="54">
        <v>6</v>
      </c>
      <c r="D251" s="331"/>
      <c r="E251" s="331"/>
      <c r="F251" s="331"/>
      <c r="G251" s="331"/>
    </row>
    <row r="252" spans="2:7">
      <c r="B252" s="54" t="s">
        <v>58</v>
      </c>
      <c r="C252" s="54">
        <v>6</v>
      </c>
      <c r="D252" s="331"/>
      <c r="E252" s="331"/>
      <c r="F252" s="331"/>
      <c r="G252" s="331"/>
    </row>
    <row r="253" spans="2:7">
      <c r="B253" s="54" t="s">
        <v>59</v>
      </c>
      <c r="C253" s="54">
        <v>6</v>
      </c>
      <c r="D253" s="331"/>
      <c r="E253" s="331"/>
      <c r="F253" s="331"/>
      <c r="G253" s="331"/>
    </row>
    <row r="254" spans="2:7">
      <c r="B254" s="54" t="s">
        <v>60</v>
      </c>
      <c r="C254" s="54">
        <v>5</v>
      </c>
      <c r="D254" s="331"/>
      <c r="E254" s="331"/>
      <c r="F254" s="331"/>
      <c r="G254" s="331"/>
    </row>
    <row r="255" spans="2:7">
      <c r="B255" s="54" t="s">
        <v>61</v>
      </c>
      <c r="C255" s="70">
        <v>5</v>
      </c>
      <c r="D255" s="331"/>
      <c r="E255" s="331"/>
      <c r="F255" s="331"/>
      <c r="G255" s="331"/>
    </row>
    <row r="256" spans="2:7" ht="15.75" thickBot="1">
      <c r="B256" s="62" t="s">
        <v>62</v>
      </c>
      <c r="C256" s="71">
        <v>5</v>
      </c>
      <c r="D256" s="332"/>
      <c r="E256" s="332"/>
      <c r="F256" s="332"/>
      <c r="G256" s="332"/>
    </row>
    <row r="257" spans="2:7">
      <c r="B257" s="64" t="s">
        <v>9</v>
      </c>
      <c r="C257" s="333">
        <f>COUNT(D239:D256)</f>
        <v>2</v>
      </c>
      <c r="D257" s="65">
        <f>SUM(D239:D256)</f>
        <v>38</v>
      </c>
      <c r="E257" s="66">
        <f>SUM(E239:E256)</f>
        <v>1961.2</v>
      </c>
      <c r="F257" s="65">
        <f>SUM(F239:F256)</f>
        <v>12</v>
      </c>
      <c r="G257" s="65">
        <f>SUM(G239:G256)</f>
        <v>0</v>
      </c>
    </row>
    <row r="258" spans="2:7">
      <c r="B258" s="67" t="s">
        <v>70</v>
      </c>
      <c r="C258" s="334"/>
      <c r="D258" s="69">
        <f>AVERAGE(D239:D256)</f>
        <v>19</v>
      </c>
      <c r="E258" s="69">
        <f t="shared" ref="E258:G258" si="43">AVERAGE(E239:E256)</f>
        <v>980.6</v>
      </c>
      <c r="F258" s="69">
        <f t="shared" si="43"/>
        <v>6</v>
      </c>
      <c r="G258" s="69">
        <f t="shared" si="43"/>
        <v>0</v>
      </c>
    </row>
    <row r="259" spans="2:7">
      <c r="B259" s="67" t="s">
        <v>71</v>
      </c>
      <c r="C259" s="334"/>
      <c r="D259" s="68">
        <f>MAX(D239:D256)</f>
        <v>20</v>
      </c>
      <c r="E259" s="68">
        <f t="shared" ref="E259" si="44">MAX(E239:E256)</f>
        <v>1043.25</v>
      </c>
      <c r="F259" s="68">
        <f>MIN(F239:F256)</f>
        <v>6</v>
      </c>
      <c r="G259" s="68">
        <f t="shared" ref="G259" si="45">MAX(G239:G256)</f>
        <v>0</v>
      </c>
    </row>
    <row r="260" spans="2:7">
      <c r="B260" s="67" t="s">
        <v>72</v>
      </c>
      <c r="C260" s="335"/>
      <c r="D260" s="68">
        <f>MIN(D239:D256)</f>
        <v>18</v>
      </c>
      <c r="E260" s="68">
        <f t="shared" ref="E260" si="46">MIN(E239:E256)</f>
        <v>917.95</v>
      </c>
      <c r="F260" s="68">
        <f>MAX(F239:F256)</f>
        <v>6</v>
      </c>
      <c r="G260" s="68">
        <f t="shared" ref="G260" si="47">MIN(G239:G256)</f>
        <v>0</v>
      </c>
    </row>
    <row r="262" spans="2:7" ht="21">
      <c r="B262" s="57" t="s">
        <v>82</v>
      </c>
      <c r="C262" s="57"/>
    </row>
    <row r="264" spans="2:7" ht="15.75" thickBot="1">
      <c r="B264" s="56" t="s">
        <v>64</v>
      </c>
      <c r="C264" s="56" t="s">
        <v>74</v>
      </c>
      <c r="D264" s="56" t="s">
        <v>65</v>
      </c>
      <c r="E264" s="59" t="s">
        <v>66</v>
      </c>
      <c r="F264" s="56" t="s">
        <v>67</v>
      </c>
      <c r="G264" s="56" t="s">
        <v>68</v>
      </c>
    </row>
    <row r="265" spans="2:7">
      <c r="B265" s="55" t="s">
        <v>45</v>
      </c>
      <c r="C265" s="55">
        <v>9</v>
      </c>
      <c r="D265" s="55"/>
      <c r="E265" s="60"/>
      <c r="F265" s="55"/>
      <c r="G265" s="55"/>
    </row>
    <row r="266" spans="2:7">
      <c r="B266" s="54" t="s">
        <v>46</v>
      </c>
      <c r="C266" s="54">
        <v>8</v>
      </c>
      <c r="D266" s="54">
        <v>34</v>
      </c>
      <c r="E266" s="61">
        <v>707.75</v>
      </c>
      <c r="F266" s="54">
        <v>1</v>
      </c>
      <c r="G266" s="54">
        <v>1</v>
      </c>
    </row>
    <row r="267" spans="2:7">
      <c r="B267" s="54" t="s">
        <v>47</v>
      </c>
      <c r="C267" s="54">
        <v>8</v>
      </c>
      <c r="D267" s="54">
        <v>36</v>
      </c>
      <c r="E267" s="61">
        <v>1085.1500000000001</v>
      </c>
      <c r="F267" s="54">
        <v>4</v>
      </c>
      <c r="G267" s="54">
        <v>1</v>
      </c>
    </row>
    <row r="268" spans="2:7">
      <c r="B268" s="54" t="s">
        <v>48</v>
      </c>
      <c r="C268" s="54">
        <v>8</v>
      </c>
      <c r="D268" s="54">
        <v>37</v>
      </c>
      <c r="E268" s="61">
        <v>1172.6500000000001</v>
      </c>
      <c r="F268" s="54">
        <v>3</v>
      </c>
      <c r="G268" s="54">
        <v>2</v>
      </c>
    </row>
    <row r="269" spans="2:7">
      <c r="B269" s="54" t="s">
        <v>49</v>
      </c>
      <c r="C269" s="54">
        <v>8</v>
      </c>
      <c r="D269" s="54">
        <v>17</v>
      </c>
      <c r="E269" s="61">
        <v>909.6</v>
      </c>
      <c r="F269" s="54">
        <v>8</v>
      </c>
      <c r="G269" s="54">
        <v>0</v>
      </c>
    </row>
    <row r="270" spans="2:7">
      <c r="B270" s="54" t="s">
        <v>50</v>
      </c>
      <c r="C270" s="54">
        <v>8</v>
      </c>
      <c r="D270" s="331"/>
      <c r="E270" s="331"/>
      <c r="F270" s="331"/>
      <c r="G270" s="331"/>
    </row>
    <row r="271" spans="2:7">
      <c r="B271" s="54" t="s">
        <v>51</v>
      </c>
      <c r="C271" s="54">
        <v>8</v>
      </c>
      <c r="D271" s="331"/>
      <c r="E271" s="331"/>
      <c r="F271" s="331"/>
      <c r="G271" s="331"/>
    </row>
    <row r="272" spans="2:7">
      <c r="B272" s="54" t="s">
        <v>52</v>
      </c>
      <c r="C272" s="54">
        <v>7</v>
      </c>
      <c r="D272" s="331"/>
      <c r="E272" s="331"/>
      <c r="F272" s="331"/>
      <c r="G272" s="331"/>
    </row>
    <row r="273" spans="2:7">
      <c r="B273" s="54" t="s">
        <v>53</v>
      </c>
      <c r="C273" s="54">
        <v>7</v>
      </c>
      <c r="D273" s="331"/>
      <c r="E273" s="331"/>
      <c r="F273" s="331"/>
      <c r="G273" s="331"/>
    </row>
    <row r="274" spans="2:7">
      <c r="B274" s="54" t="s">
        <v>54</v>
      </c>
      <c r="C274" s="70"/>
      <c r="D274" s="336" t="s">
        <v>69</v>
      </c>
      <c r="E274" s="337"/>
      <c r="F274" s="337"/>
      <c r="G274" s="338"/>
    </row>
    <row r="275" spans="2:7">
      <c r="B275" s="54" t="s">
        <v>55</v>
      </c>
      <c r="C275" s="54">
        <v>7</v>
      </c>
      <c r="D275" s="331"/>
      <c r="E275" s="331"/>
      <c r="F275" s="331"/>
      <c r="G275" s="331"/>
    </row>
    <row r="276" spans="2:7">
      <c r="B276" s="54" t="s">
        <v>56</v>
      </c>
      <c r="C276" s="54">
        <v>6</v>
      </c>
      <c r="D276" s="331"/>
      <c r="E276" s="331"/>
      <c r="F276" s="331"/>
      <c r="G276" s="331"/>
    </row>
    <row r="277" spans="2:7">
      <c r="B277" s="54" t="s">
        <v>57</v>
      </c>
      <c r="C277" s="54">
        <v>6</v>
      </c>
      <c r="D277" s="331"/>
      <c r="E277" s="331"/>
      <c r="F277" s="331"/>
      <c r="G277" s="331"/>
    </row>
    <row r="278" spans="2:7">
      <c r="B278" s="54" t="s">
        <v>58</v>
      </c>
      <c r="C278" s="54">
        <v>6</v>
      </c>
      <c r="D278" s="331"/>
      <c r="E278" s="331"/>
      <c r="F278" s="331"/>
      <c r="G278" s="331"/>
    </row>
    <row r="279" spans="2:7">
      <c r="B279" s="54" t="s">
        <v>59</v>
      </c>
      <c r="C279" s="54">
        <v>6</v>
      </c>
      <c r="D279" s="331"/>
      <c r="E279" s="331"/>
      <c r="F279" s="331"/>
      <c r="G279" s="331"/>
    </row>
    <row r="280" spans="2:7">
      <c r="B280" s="54" t="s">
        <v>60</v>
      </c>
      <c r="C280" s="54">
        <v>5</v>
      </c>
      <c r="D280" s="331"/>
      <c r="E280" s="331"/>
      <c r="F280" s="331"/>
      <c r="G280" s="331"/>
    </row>
    <row r="281" spans="2:7">
      <c r="B281" s="54" t="s">
        <v>61</v>
      </c>
      <c r="C281" s="70">
        <v>5</v>
      </c>
      <c r="D281" s="331"/>
      <c r="E281" s="331"/>
      <c r="F281" s="331"/>
      <c r="G281" s="331"/>
    </row>
    <row r="282" spans="2:7" ht="15.75" thickBot="1">
      <c r="B282" s="62" t="s">
        <v>62</v>
      </c>
      <c r="C282" s="71">
        <v>5</v>
      </c>
      <c r="D282" s="332"/>
      <c r="E282" s="332"/>
      <c r="F282" s="332"/>
      <c r="G282" s="332"/>
    </row>
    <row r="283" spans="2:7">
      <c r="B283" s="64" t="s">
        <v>9</v>
      </c>
      <c r="C283" s="333">
        <f>COUNT(D265:D282)</f>
        <v>4</v>
      </c>
      <c r="D283" s="65">
        <f>SUM(D265:D282)</f>
        <v>124</v>
      </c>
      <c r="E283" s="66">
        <f>SUM(E265:E282)</f>
        <v>3875.15</v>
      </c>
      <c r="F283" s="65">
        <f>SUM(F265:F282)</f>
        <v>16</v>
      </c>
      <c r="G283" s="65">
        <f>SUM(G265:G282)</f>
        <v>4</v>
      </c>
    </row>
    <row r="284" spans="2:7">
      <c r="B284" s="67" t="s">
        <v>70</v>
      </c>
      <c r="C284" s="334"/>
      <c r="D284" s="69">
        <f>AVERAGE(D265:D282)</f>
        <v>31</v>
      </c>
      <c r="E284" s="69">
        <f t="shared" ref="E284:G284" si="48">AVERAGE(E265:E282)</f>
        <v>968.78750000000002</v>
      </c>
      <c r="F284" s="69">
        <f t="shared" si="48"/>
        <v>4</v>
      </c>
      <c r="G284" s="69">
        <f t="shared" si="48"/>
        <v>1</v>
      </c>
    </row>
    <row r="285" spans="2:7">
      <c r="B285" s="67" t="s">
        <v>71</v>
      </c>
      <c r="C285" s="334"/>
      <c r="D285" s="68">
        <f>MAX(D265:D282)</f>
        <v>37</v>
      </c>
      <c r="E285" s="68">
        <f t="shared" ref="E285" si="49">MAX(E265:E282)</f>
        <v>1172.6500000000001</v>
      </c>
      <c r="F285" s="68">
        <f>MIN(F265:F282)</f>
        <v>1</v>
      </c>
      <c r="G285" s="68">
        <f t="shared" ref="G285" si="50">MAX(G265:G282)</f>
        <v>2</v>
      </c>
    </row>
    <row r="286" spans="2:7">
      <c r="B286" s="67" t="s">
        <v>72</v>
      </c>
      <c r="C286" s="335"/>
      <c r="D286" s="68">
        <f>MIN(D265:D282)</f>
        <v>17</v>
      </c>
      <c r="E286" s="68">
        <f t="shared" ref="E286" si="51">MIN(E265:E282)</f>
        <v>707.75</v>
      </c>
      <c r="F286" s="68">
        <f>MAX(F265:F282)</f>
        <v>8</v>
      </c>
      <c r="G286" s="68">
        <f t="shared" ref="G286" si="52">MIN(G265:G282)</f>
        <v>0</v>
      </c>
    </row>
  </sheetData>
  <mergeCells count="92">
    <mergeCell ref="D280:G280"/>
    <mergeCell ref="D281:G281"/>
    <mergeCell ref="D282:G282"/>
    <mergeCell ref="D273:G273"/>
    <mergeCell ref="D270:G270"/>
    <mergeCell ref="D271:G271"/>
    <mergeCell ref="D272:G272"/>
    <mergeCell ref="C283:C286"/>
    <mergeCell ref="D248:G248"/>
    <mergeCell ref="C257:C260"/>
    <mergeCell ref="D254:G254"/>
    <mergeCell ref="D255:G255"/>
    <mergeCell ref="D256:G256"/>
    <mergeCell ref="D249:G249"/>
    <mergeCell ref="D250:G250"/>
    <mergeCell ref="D251:G251"/>
    <mergeCell ref="D252:G252"/>
    <mergeCell ref="D253:G253"/>
    <mergeCell ref="D275:G275"/>
    <mergeCell ref="D276:G276"/>
    <mergeCell ref="D277:G277"/>
    <mergeCell ref="D278:G278"/>
    <mergeCell ref="D279:G279"/>
    <mergeCell ref="D118:G118"/>
    <mergeCell ref="C127:C130"/>
    <mergeCell ref="D222:G222"/>
    <mergeCell ref="C231:C234"/>
    <mergeCell ref="D274:G274"/>
    <mergeCell ref="D247:G247"/>
    <mergeCell ref="D246:G246"/>
    <mergeCell ref="D243:G243"/>
    <mergeCell ref="D239:G239"/>
    <mergeCell ref="D240:G240"/>
    <mergeCell ref="D241:G241"/>
    <mergeCell ref="D242:G242"/>
    <mergeCell ref="C205:C208"/>
    <mergeCell ref="D202:G202"/>
    <mergeCell ref="D203:G203"/>
    <mergeCell ref="D204:G204"/>
    <mergeCell ref="D197:G197"/>
    <mergeCell ref="D198:G198"/>
    <mergeCell ref="D199:G199"/>
    <mergeCell ref="D200:G200"/>
    <mergeCell ref="D201:G201"/>
    <mergeCell ref="D144:G144"/>
    <mergeCell ref="C153:C156"/>
    <mergeCell ref="D170:G170"/>
    <mergeCell ref="C179:C182"/>
    <mergeCell ref="D196:G196"/>
    <mergeCell ref="D195:G195"/>
    <mergeCell ref="D188:G188"/>
    <mergeCell ref="D189:G189"/>
    <mergeCell ref="D190:G190"/>
    <mergeCell ref="D191:G191"/>
    <mergeCell ref="D192:G192"/>
    <mergeCell ref="D193:G193"/>
    <mergeCell ref="D194:G194"/>
    <mergeCell ref="C23:C26"/>
    <mergeCell ref="D66:G66"/>
    <mergeCell ref="D57:G57"/>
    <mergeCell ref="D58:G58"/>
    <mergeCell ref="D59:G59"/>
    <mergeCell ref="D60:G60"/>
    <mergeCell ref="D65:G65"/>
    <mergeCell ref="C49:C52"/>
    <mergeCell ref="D67:G67"/>
    <mergeCell ref="D14:G14"/>
    <mergeCell ref="D40:G40"/>
    <mergeCell ref="D21:G21"/>
    <mergeCell ref="D22:G22"/>
    <mergeCell ref="D61:G61"/>
    <mergeCell ref="D62:G62"/>
    <mergeCell ref="D63:G63"/>
    <mergeCell ref="D64:G64"/>
    <mergeCell ref="D68:G68"/>
    <mergeCell ref="D69:G69"/>
    <mergeCell ref="D70:G70"/>
    <mergeCell ref="D71:G71"/>
    <mergeCell ref="D72:G72"/>
    <mergeCell ref="C75:C78"/>
    <mergeCell ref="D92:G92"/>
    <mergeCell ref="C101:C104"/>
    <mergeCell ref="D100:G100"/>
    <mergeCell ref="D98:G98"/>
    <mergeCell ref="D99:G99"/>
    <mergeCell ref="D228:G228"/>
    <mergeCell ref="D229:G229"/>
    <mergeCell ref="D230:G230"/>
    <mergeCell ref="D224:G224"/>
    <mergeCell ref="D225:G225"/>
    <mergeCell ref="D226:G226"/>
    <mergeCell ref="D227:G227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workbookViewId="0"/>
  </sheetViews>
  <sheetFormatPr baseColWidth="10" defaultRowHeight="15"/>
  <cols>
    <col min="1" max="1" width="6.140625" customWidth="1"/>
    <col min="2" max="2" width="17.28515625" customWidth="1"/>
    <col min="3" max="6" width="11.42578125" style="53"/>
    <col min="7" max="9" width="16.140625" style="53" customWidth="1"/>
    <col min="10" max="10" width="11.42578125" style="53"/>
  </cols>
  <sheetData>
    <row r="1" spans="1:10">
      <c r="A1" s="1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84"/>
      <c r="C2" s="85"/>
      <c r="D2" s="85"/>
      <c r="E2" s="85"/>
      <c r="F2" s="85"/>
      <c r="G2" s="85"/>
      <c r="H2" s="85"/>
      <c r="I2" s="85"/>
      <c r="J2" s="3"/>
    </row>
    <row r="3" spans="1:10" ht="18">
      <c r="A3" s="3"/>
      <c r="B3" s="5" t="s">
        <v>96</v>
      </c>
      <c r="C3" s="85"/>
      <c r="D3" s="85"/>
      <c r="E3" s="85"/>
      <c r="F3" s="85"/>
      <c r="G3" s="85"/>
      <c r="H3" s="85"/>
      <c r="I3" s="85"/>
      <c r="J3" s="3"/>
    </row>
    <row r="4" spans="1:10">
      <c r="A4" s="3"/>
      <c r="B4" s="84"/>
      <c r="C4" s="85"/>
      <c r="D4" s="85"/>
      <c r="E4" s="85"/>
      <c r="F4" s="85"/>
      <c r="G4" s="85"/>
      <c r="H4" s="85"/>
      <c r="I4" s="85"/>
      <c r="J4" s="3"/>
    </row>
    <row r="5" spans="1:10" ht="15.75">
      <c r="A5" s="3"/>
      <c r="B5" s="84"/>
      <c r="C5" s="85"/>
      <c r="D5" s="345" t="s">
        <v>85</v>
      </c>
      <c r="E5" s="345"/>
      <c r="F5" s="345"/>
      <c r="G5" s="346" t="s">
        <v>92</v>
      </c>
      <c r="H5" s="346"/>
      <c r="I5" s="346"/>
      <c r="J5" s="3"/>
    </row>
    <row r="6" spans="1:10" ht="15.75">
      <c r="A6" s="3"/>
      <c r="B6" s="77" t="s">
        <v>10</v>
      </c>
      <c r="C6" s="78" t="s">
        <v>64</v>
      </c>
      <c r="D6" s="74" t="s">
        <v>86</v>
      </c>
      <c r="E6" s="74" t="s">
        <v>87</v>
      </c>
      <c r="F6" s="74" t="s">
        <v>88</v>
      </c>
      <c r="G6" s="76" t="s">
        <v>91</v>
      </c>
      <c r="H6" s="76" t="s">
        <v>89</v>
      </c>
      <c r="I6" s="76" t="s">
        <v>90</v>
      </c>
      <c r="J6" s="3"/>
    </row>
    <row r="7" spans="1:10">
      <c r="A7" s="3"/>
      <c r="B7" s="73" t="s">
        <v>21</v>
      </c>
      <c r="C7" s="54">
        <f>COUNT('DG par saison'!D5:D22)</f>
        <v>14</v>
      </c>
      <c r="D7" s="54">
        <f>COUNTIF('DG par saison'!$F5:$F22,1)</f>
        <v>5</v>
      </c>
      <c r="E7" s="54">
        <f>COUNTIF('DG par saison'!$F5:$F22,2)</f>
        <v>1</v>
      </c>
      <c r="F7" s="54">
        <f>COUNTIF('DG par saison'!$F5:$F22,3)</f>
        <v>0</v>
      </c>
      <c r="G7" s="75">
        <f>'DG par saison'!D24</f>
        <v>28.571428571428573</v>
      </c>
      <c r="H7" s="75">
        <f>'DG par saison'!E24</f>
        <v>1069.6428571428571</v>
      </c>
      <c r="I7" s="75">
        <f>'DG par saison'!F24</f>
        <v>3.8571428571428572</v>
      </c>
      <c r="J7" s="3"/>
    </row>
    <row r="8" spans="1:10">
      <c r="A8" s="3"/>
      <c r="B8" s="73" t="s">
        <v>24</v>
      </c>
      <c r="C8" s="54">
        <f>COUNT('DG par saison'!D31:D48)</f>
        <v>16</v>
      </c>
      <c r="D8" s="54">
        <f>COUNTIF('DG par saison'!$F31:$F48,1)</f>
        <v>3</v>
      </c>
      <c r="E8" s="54">
        <f>COUNTIF('DG par saison'!$F31:$F48,2)</f>
        <v>2</v>
      </c>
      <c r="F8" s="54">
        <f>COUNTIF('DG par saison'!$F31:$F48,3)</f>
        <v>5</v>
      </c>
      <c r="G8" s="75">
        <f>'DG par saison'!D50</f>
        <v>30.5</v>
      </c>
      <c r="H8" s="75">
        <f>'DG par saison'!E50</f>
        <v>1079.484375</v>
      </c>
      <c r="I8" s="75">
        <f>'DG par saison'!F50</f>
        <v>2.9375</v>
      </c>
      <c r="J8" s="3"/>
    </row>
    <row r="9" spans="1:10">
      <c r="A9" s="3"/>
      <c r="B9" s="73" t="s">
        <v>43</v>
      </c>
      <c r="C9" s="54">
        <f>COUNT('DG par saison'!D57:D74)</f>
        <v>2</v>
      </c>
      <c r="D9" s="54">
        <f>COUNTIF('DG par saison'!$F57:$F74,1)</f>
        <v>0</v>
      </c>
      <c r="E9" s="54">
        <f>COUNTIF('DG par saison'!$F57:$F74,2)</f>
        <v>1</v>
      </c>
      <c r="F9" s="54">
        <f>COUNTIF('DG par saison'!$F57:$F74,3)</f>
        <v>1</v>
      </c>
      <c r="G9" s="75">
        <f>'DG par saison'!D76</f>
        <v>21</v>
      </c>
      <c r="H9" s="75">
        <f>'DG par saison'!E76</f>
        <v>1045.5</v>
      </c>
      <c r="I9" s="75">
        <f>'DG par saison'!F76</f>
        <v>2.5</v>
      </c>
      <c r="J9" s="3"/>
    </row>
    <row r="10" spans="1:10">
      <c r="A10" s="3"/>
      <c r="B10" s="73" t="s">
        <v>18</v>
      </c>
      <c r="C10" s="54">
        <f>COUNT('DG par saison'!D83:D100)</f>
        <v>13</v>
      </c>
      <c r="D10" s="54">
        <f>COUNTIF('DG par saison'!$F83:$F100,1)</f>
        <v>0</v>
      </c>
      <c r="E10" s="54">
        <f>COUNTIF('DG par saison'!$F83:$F100,2)</f>
        <v>4</v>
      </c>
      <c r="F10" s="54">
        <f>COUNTIF('DG par saison'!$F83:$F100,3)</f>
        <v>0</v>
      </c>
      <c r="G10" s="75">
        <f>'DG par saison'!D102</f>
        <v>28.307692307692307</v>
      </c>
      <c r="H10" s="75">
        <f>'DG par saison'!E102</f>
        <v>1051.0807692307692</v>
      </c>
      <c r="I10" s="75">
        <f>'DG par saison'!F102</f>
        <v>4.384615384615385</v>
      </c>
      <c r="J10" s="3"/>
    </row>
    <row r="11" spans="1:10">
      <c r="A11" s="3"/>
      <c r="B11" s="73" t="s">
        <v>14</v>
      </c>
      <c r="C11" s="54">
        <f>COUNT('DG par saison'!D109:D126)</f>
        <v>16</v>
      </c>
      <c r="D11" s="54">
        <f>COUNTIF('DG par saison'!$F109:$F126,1)</f>
        <v>2</v>
      </c>
      <c r="E11" s="54">
        <f>COUNTIF('DG par saison'!$F109:$F126,2)</f>
        <v>4</v>
      </c>
      <c r="F11" s="54">
        <f>COUNTIF('DG par saison'!$F109:$F126,3)</f>
        <v>3</v>
      </c>
      <c r="G11" s="75">
        <f>'DG par saison'!D128</f>
        <v>26.1875</v>
      </c>
      <c r="H11" s="75">
        <f>'DG par saison'!E128</f>
        <v>1035.0156249999998</v>
      </c>
      <c r="I11" s="75">
        <f>'DG par saison'!F128</f>
        <v>3.625</v>
      </c>
      <c r="J11" s="3"/>
    </row>
    <row r="12" spans="1:10">
      <c r="A12" s="3"/>
      <c r="B12" s="73" t="s">
        <v>32</v>
      </c>
      <c r="C12" s="54">
        <f>COUNT('DG par saison'!D135:D152)</f>
        <v>16</v>
      </c>
      <c r="D12" s="54">
        <f>COUNTIF('DG par saison'!$F135:$F152,1)</f>
        <v>1</v>
      </c>
      <c r="E12" s="54">
        <f>COUNTIF('DG par saison'!$F135:$F152,2)</f>
        <v>1</v>
      </c>
      <c r="F12" s="54">
        <f>COUNTIF('DG par saison'!$F135:$F152,3)</f>
        <v>2</v>
      </c>
      <c r="G12" s="75">
        <f>'DG par saison'!D154</f>
        <v>23.3125</v>
      </c>
      <c r="H12" s="75">
        <f>'DG par saison'!E154</f>
        <v>1002.078125</v>
      </c>
      <c r="I12" s="75">
        <f>'DG par saison'!F154</f>
        <v>4.875</v>
      </c>
      <c r="J12" s="3"/>
    </row>
    <row r="13" spans="1:10">
      <c r="A13" s="3"/>
      <c r="B13" s="73" t="s">
        <v>31</v>
      </c>
      <c r="C13" s="54">
        <f>COUNT('DG par saison'!D161:D178)</f>
        <v>16</v>
      </c>
      <c r="D13" s="54">
        <f>COUNTIF('DG par saison'!$F161:$F178,1)</f>
        <v>3</v>
      </c>
      <c r="E13" s="54">
        <f>COUNTIF('DG par saison'!$F161:$F178,2)</f>
        <v>2</v>
      </c>
      <c r="F13" s="54">
        <f>COUNTIF('DG par saison'!$F161:$F178,3)</f>
        <v>4</v>
      </c>
      <c r="G13" s="75">
        <f>'DG par saison'!D180</f>
        <v>29.8125</v>
      </c>
      <c r="H13" s="75">
        <f>'DG par saison'!E180</f>
        <v>1059.9593749999999</v>
      </c>
      <c r="I13" s="75">
        <f>'DG par saison'!F180</f>
        <v>3.3125</v>
      </c>
      <c r="J13" s="3"/>
    </row>
    <row r="14" spans="1:10">
      <c r="A14" s="3"/>
      <c r="B14" s="73" t="s">
        <v>84</v>
      </c>
      <c r="C14" s="54"/>
      <c r="D14" s="54"/>
      <c r="E14" s="54"/>
      <c r="F14" s="54"/>
      <c r="G14" s="75"/>
      <c r="H14" s="75"/>
      <c r="I14" s="75"/>
      <c r="J14" s="3"/>
    </row>
    <row r="15" spans="1:10">
      <c r="A15" s="3"/>
      <c r="B15" s="73" t="s">
        <v>20</v>
      </c>
      <c r="C15" s="54">
        <f>COUNT('DG par saison'!D213:D230)</f>
        <v>9</v>
      </c>
      <c r="D15" s="54">
        <f>COUNTIF('DG par saison'!$F213:$F230,1)</f>
        <v>1</v>
      </c>
      <c r="E15" s="54">
        <f>COUNTIF('DG par saison'!$F213:$F230,2)</f>
        <v>1</v>
      </c>
      <c r="F15" s="54">
        <f>COUNTIF('DG par saison'!$F213:$F230,3)</f>
        <v>0</v>
      </c>
      <c r="G15" s="75">
        <f>'DG par saison'!D232</f>
        <v>21.666666666666668</v>
      </c>
      <c r="H15" s="75">
        <f>'DG par saison'!E232</f>
        <v>958.57777777777767</v>
      </c>
      <c r="I15" s="75">
        <f>'DG par saison'!F232</f>
        <v>5.4444444444444446</v>
      </c>
      <c r="J15" s="3"/>
    </row>
    <row r="16" spans="1:10">
      <c r="A16" s="3"/>
      <c r="B16" s="73" t="s">
        <v>27</v>
      </c>
      <c r="C16" s="54">
        <v>2</v>
      </c>
      <c r="D16" s="54">
        <v>0</v>
      </c>
      <c r="E16" s="54">
        <v>0</v>
      </c>
      <c r="F16" s="54">
        <v>0</v>
      </c>
      <c r="G16" s="75">
        <f>'DG par saison'!D258</f>
        <v>19</v>
      </c>
      <c r="H16" s="75">
        <f>'DG par saison'!E258</f>
        <v>980.6</v>
      </c>
      <c r="I16" s="75">
        <f>'DG par saison'!F258</f>
        <v>6</v>
      </c>
      <c r="J16" s="3"/>
    </row>
    <row r="17" spans="1:10">
      <c r="A17" s="3"/>
      <c r="B17" s="73" t="s">
        <v>17</v>
      </c>
      <c r="C17" s="54">
        <f>COUNT('DG par saison'!D265:D282)</f>
        <v>4</v>
      </c>
      <c r="D17" s="54">
        <f>COUNTIF('DG par saison'!$F265:$F282,1)</f>
        <v>1</v>
      </c>
      <c r="E17" s="54">
        <f>COUNTIF('DG par saison'!$F265:$F282,2)</f>
        <v>0</v>
      </c>
      <c r="F17" s="54">
        <f>COUNTIF('DG par saison'!$F265:$F282,3)</f>
        <v>1</v>
      </c>
      <c r="G17" s="75">
        <f>'DG par saison'!D284</f>
        <v>31</v>
      </c>
      <c r="H17" s="75">
        <f>'DG par saison'!E284</f>
        <v>968.78750000000002</v>
      </c>
      <c r="I17" s="75">
        <f>'DG par saison'!F284</f>
        <v>4</v>
      </c>
      <c r="J17" s="3"/>
    </row>
    <row r="18" spans="1:10">
      <c r="A18" s="3"/>
      <c r="B18" s="347" t="s">
        <v>9</v>
      </c>
      <c r="C18" s="348"/>
      <c r="D18" s="72">
        <f>SUM(D7:D17)</f>
        <v>16</v>
      </c>
      <c r="E18" s="72">
        <f t="shared" ref="E18:F18" si="0">SUM(E7:E17)</f>
        <v>16</v>
      </c>
      <c r="F18" s="72">
        <f t="shared" si="0"/>
        <v>16</v>
      </c>
      <c r="G18" s="85"/>
      <c r="H18" s="85"/>
      <c r="I18" s="85"/>
      <c r="J18" s="3"/>
    </row>
    <row r="19" spans="1:10">
      <c r="A19" s="3"/>
      <c r="B19" s="84"/>
      <c r="C19" s="85"/>
      <c r="D19" s="85"/>
      <c r="E19" s="85"/>
      <c r="F19" s="85"/>
      <c r="G19" s="85"/>
      <c r="H19" s="85"/>
      <c r="I19" s="85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sortState ref="B7:B18">
    <sortCondition ref="B7:B18"/>
  </sortState>
  <mergeCells count="3">
    <mergeCell ref="D5:F5"/>
    <mergeCell ref="G5:I5"/>
    <mergeCell ref="B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D23"/>
  <sheetViews>
    <sheetView workbookViewId="0"/>
  </sheetViews>
  <sheetFormatPr baseColWidth="10" defaultRowHeight="15"/>
  <cols>
    <col min="3" max="4" width="21.42578125" customWidth="1"/>
    <col min="6" max="7" width="20.42578125" customWidth="1"/>
  </cols>
  <sheetData>
    <row r="3" spans="2:4" ht="23.25">
      <c r="B3" s="311" t="s">
        <v>1083</v>
      </c>
    </row>
    <row r="5" spans="2:4">
      <c r="B5" s="310" t="s">
        <v>1073</v>
      </c>
      <c r="C5" s="310" t="s">
        <v>1082</v>
      </c>
      <c r="D5" s="310" t="s">
        <v>1072</v>
      </c>
    </row>
    <row r="6" spans="2:4">
      <c r="B6" s="54">
        <v>2013</v>
      </c>
      <c r="C6" s="54" t="s">
        <v>32</v>
      </c>
      <c r="D6" s="54" t="s">
        <v>1076</v>
      </c>
    </row>
    <row r="7" spans="2:4">
      <c r="B7" s="54">
        <v>2012</v>
      </c>
      <c r="C7" s="54" t="s">
        <v>31</v>
      </c>
      <c r="D7" s="54" t="s">
        <v>1075</v>
      </c>
    </row>
    <row r="8" spans="2:4">
      <c r="B8" s="54">
        <v>2011</v>
      </c>
      <c r="C8" s="54" t="s">
        <v>24</v>
      </c>
      <c r="D8" s="54" t="s">
        <v>1077</v>
      </c>
    </row>
    <row r="9" spans="2:4">
      <c r="B9" s="54">
        <v>2010</v>
      </c>
      <c r="C9" s="54" t="s">
        <v>33</v>
      </c>
      <c r="D9" s="54" t="s">
        <v>1078</v>
      </c>
    </row>
    <row r="10" spans="2:4">
      <c r="B10" s="54">
        <v>2009</v>
      </c>
      <c r="C10" s="54" t="s">
        <v>14</v>
      </c>
      <c r="D10" s="54" t="s">
        <v>1079</v>
      </c>
    </row>
    <row r="11" spans="2:4">
      <c r="B11" s="54">
        <v>2008</v>
      </c>
      <c r="C11" s="54" t="s">
        <v>20</v>
      </c>
      <c r="D11" s="54" t="s">
        <v>1081</v>
      </c>
    </row>
    <row r="12" spans="2:4">
      <c r="B12" s="54">
        <v>2007</v>
      </c>
      <c r="C12" s="54" t="s">
        <v>32</v>
      </c>
      <c r="D12" s="54" t="s">
        <v>1076</v>
      </c>
    </row>
    <row r="13" spans="2:4">
      <c r="B13" s="54">
        <v>2006</v>
      </c>
      <c r="C13" s="54" t="s">
        <v>31</v>
      </c>
      <c r="D13" s="54" t="s">
        <v>1075</v>
      </c>
    </row>
    <row r="14" spans="2:4">
      <c r="B14" s="54">
        <v>2005</v>
      </c>
      <c r="C14" s="54" t="s">
        <v>14</v>
      </c>
      <c r="D14" s="54" t="s">
        <v>1079</v>
      </c>
    </row>
    <row r="15" spans="2:4">
      <c r="B15" s="54">
        <v>2004</v>
      </c>
      <c r="C15" s="309"/>
      <c r="D15" s="309"/>
    </row>
    <row r="16" spans="2:4">
      <c r="B16" s="54">
        <v>2003</v>
      </c>
      <c r="C16" s="54" t="s">
        <v>31</v>
      </c>
      <c r="D16" s="54" t="s">
        <v>1075</v>
      </c>
    </row>
    <row r="17" spans="2:4">
      <c r="B17" s="54">
        <v>2002</v>
      </c>
      <c r="C17" s="54" t="s">
        <v>21</v>
      </c>
      <c r="D17" s="54" t="s">
        <v>1080</v>
      </c>
    </row>
    <row r="18" spans="2:4">
      <c r="B18" s="54">
        <v>2001</v>
      </c>
      <c r="C18" s="54" t="s">
        <v>21</v>
      </c>
      <c r="D18" s="54" t="s">
        <v>1080</v>
      </c>
    </row>
    <row r="19" spans="2:4">
      <c r="B19" s="54">
        <v>2000</v>
      </c>
      <c r="C19" s="54" t="s">
        <v>1074</v>
      </c>
      <c r="D19" s="54" t="s">
        <v>1075</v>
      </c>
    </row>
    <row r="20" spans="2:4">
      <c r="B20" s="54">
        <v>1999</v>
      </c>
      <c r="C20" s="54" t="s">
        <v>31</v>
      </c>
      <c r="D20" s="54" t="s">
        <v>1075</v>
      </c>
    </row>
    <row r="21" spans="2:4">
      <c r="B21" s="54">
        <v>1998</v>
      </c>
      <c r="C21" s="54" t="s">
        <v>24</v>
      </c>
      <c r="D21" s="54" t="s">
        <v>1075</v>
      </c>
    </row>
    <row r="22" spans="2:4">
      <c r="B22" s="54">
        <v>1997</v>
      </c>
      <c r="C22" s="54" t="s">
        <v>24</v>
      </c>
      <c r="D22" s="54" t="s">
        <v>1075</v>
      </c>
    </row>
    <row r="23" spans="2:4">
      <c r="B23" s="54">
        <v>1996</v>
      </c>
      <c r="C23" s="54" t="s">
        <v>32</v>
      </c>
      <c r="D23" s="54" t="s">
        <v>1075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7"/>
  <sheetViews>
    <sheetView workbookViewId="0">
      <selection activeCell="C18" sqref="C18"/>
    </sheetView>
  </sheetViews>
  <sheetFormatPr baseColWidth="10" defaultRowHeight="15"/>
  <cols>
    <col min="1" max="1" width="3.140625" customWidth="1"/>
    <col min="2" max="2" width="17.5703125" customWidth="1"/>
    <col min="3" max="15" width="13.28515625" style="53" customWidth="1"/>
    <col min="16" max="16" width="4.5703125" customWidth="1"/>
  </cols>
  <sheetData>
    <row r="1" spans="1:16">
      <c r="A1" s="1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3"/>
    </row>
    <row r="2" spans="1:16" ht="18">
      <c r="A2" s="3"/>
      <c r="B2" s="5" t="s">
        <v>95</v>
      </c>
      <c r="C2" s="80"/>
      <c r="D2" s="8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</row>
    <row r="3" spans="1:16" ht="15.75" thickBot="1">
      <c r="A3" s="3"/>
      <c r="B3" s="6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</row>
    <row r="4" spans="1:16" ht="15.75" thickBot="1">
      <c r="A4" s="3"/>
      <c r="B4" s="95" t="s">
        <v>64</v>
      </c>
      <c r="C4" s="96" t="s">
        <v>21</v>
      </c>
      <c r="D4" s="96" t="s">
        <v>24</v>
      </c>
      <c r="E4" s="96" t="s">
        <v>43</v>
      </c>
      <c r="F4" s="96" t="s">
        <v>18</v>
      </c>
      <c r="G4" s="96" t="s">
        <v>14</v>
      </c>
      <c r="H4" s="96" t="s">
        <v>32</v>
      </c>
      <c r="I4" s="96" t="s">
        <v>31</v>
      </c>
      <c r="J4" s="96" t="s">
        <v>84</v>
      </c>
      <c r="K4" s="96" t="s">
        <v>20</v>
      </c>
      <c r="L4" s="96" t="s">
        <v>27</v>
      </c>
      <c r="M4" s="96" t="s">
        <v>17</v>
      </c>
      <c r="N4" s="308" t="s">
        <v>490</v>
      </c>
      <c r="O4" s="97" t="s">
        <v>92</v>
      </c>
      <c r="P4" s="3"/>
    </row>
    <row r="5" spans="1:16">
      <c r="A5" s="3"/>
      <c r="B5" s="100" t="s">
        <v>45</v>
      </c>
      <c r="C5" s="60" t="str">
        <f>IF('DG par saison'!E5=0,"",'DG par saison'!E5)</f>
        <v/>
      </c>
      <c r="D5" s="86" t="str">
        <f>IF('DG par saison'!E31=0,"",'DG par saison'!E31)</f>
        <v/>
      </c>
      <c r="E5" s="86" t="str">
        <f>IF('DG par saison'!E57=0,"",'DG par saison'!E57)</f>
        <v/>
      </c>
      <c r="F5" s="86" t="str">
        <f>IF('DG par saison'!E83=0,"",'DG par saison'!E83)</f>
        <v/>
      </c>
      <c r="G5" s="86" t="str">
        <f>IF('DG par saison'!E109=0,"",'DG par saison'!E109)</f>
        <v/>
      </c>
      <c r="H5" s="86" t="str">
        <f>IF('DG par saison'!E135=0,"",'DG par saison'!E135)</f>
        <v/>
      </c>
      <c r="I5" s="86" t="str">
        <f>IF('DG par saison'!E161=0,"",'DG par saison'!E161)</f>
        <v/>
      </c>
      <c r="J5" s="86" t="str">
        <f>IF('DG par saison'!E187=0,"",'DG par saison'!E187)</f>
        <v/>
      </c>
      <c r="K5" s="86" t="str">
        <f>IF('DG par saison'!E213=0,"",'DG par saison'!E213)</f>
        <v/>
      </c>
      <c r="L5" s="86" t="str">
        <f>IF('DG par saison'!E239=0,"",'DG par saison'!E239)</f>
        <v/>
      </c>
      <c r="M5" s="86" t="str">
        <f>IF('DG par saison'!E265=0,"",'DG par saison'!E265)</f>
        <v/>
      </c>
      <c r="N5" s="306"/>
      <c r="O5" s="98"/>
      <c r="P5" s="3"/>
    </row>
    <row r="6" spans="1:16">
      <c r="A6" s="3"/>
      <c r="B6" s="101" t="s">
        <v>46</v>
      </c>
      <c r="C6" s="60">
        <f>IF('DG par saison'!E6=0,"",'DG par saison'!E6)</f>
        <v>611.5</v>
      </c>
      <c r="D6" s="82">
        <f>IF('DG par saison'!E32=0,"",'DG par saison'!E32)</f>
        <v>573.65</v>
      </c>
      <c r="E6" s="82" t="str">
        <f>IF('DG par saison'!E58=0,"",'DG par saison'!E58)</f>
        <v/>
      </c>
      <c r="F6" s="82">
        <f>IF('DG par saison'!E84=0,"",'DG par saison'!E84)</f>
        <v>506.1</v>
      </c>
      <c r="G6" s="82">
        <f>IF('DG par saison'!E110=0,"",'DG par saison'!E110)</f>
        <v>692.1</v>
      </c>
      <c r="H6" s="82">
        <f>IF('DG par saison'!E136=0,"",'DG par saison'!E136)</f>
        <v>559.95000000000005</v>
      </c>
      <c r="I6" s="82">
        <f>IF('DG par saison'!E162=0,"",'DG par saison'!E162)</f>
        <v>678.7</v>
      </c>
      <c r="J6" s="82" t="str">
        <f>IF('DG par saison'!E188=0,"",'DG par saison'!E188)</f>
        <v/>
      </c>
      <c r="K6" s="82">
        <f>IF('DG par saison'!E214=0,"",'DG par saison'!E214)</f>
        <v>558.5</v>
      </c>
      <c r="L6" s="82" t="str">
        <f>IF('DG par saison'!E240=0,"",'DG par saison'!E240)</f>
        <v/>
      </c>
      <c r="M6" s="82">
        <f>IF('DG par saison'!E266=0,"",'DG par saison'!E266)</f>
        <v>707.75</v>
      </c>
      <c r="N6" s="306">
        <f>MAX(C6:M6)</f>
        <v>707.75</v>
      </c>
      <c r="O6" s="98">
        <f t="shared" ref="O6:O22" si="0">AVERAGE(C6:M6)</f>
        <v>611.03125</v>
      </c>
      <c r="P6" s="3"/>
    </row>
    <row r="7" spans="1:16">
      <c r="A7" s="3"/>
      <c r="B7" s="101" t="s">
        <v>47</v>
      </c>
      <c r="C7" s="60">
        <f>IF('DG par saison'!E7=0,"",'DG par saison'!E7)</f>
        <v>782.35</v>
      </c>
      <c r="D7" s="82">
        <f>IF('DG par saison'!E33=0,"",'DG par saison'!E33)</f>
        <v>1166.6500000000001</v>
      </c>
      <c r="E7" s="82" t="str">
        <f>IF('DG par saison'!E59=0,"",'DG par saison'!E59)</f>
        <v/>
      </c>
      <c r="F7" s="82">
        <f>IF('DG par saison'!E85=0,"",'DG par saison'!E85)</f>
        <v>1031.5</v>
      </c>
      <c r="G7" s="82">
        <f>IF('DG par saison'!E111=0,"",'DG par saison'!E111)</f>
        <v>1235.3499999999999</v>
      </c>
      <c r="H7" s="82">
        <f>IF('DG par saison'!E137=0,"",'DG par saison'!E137)</f>
        <v>984.9</v>
      </c>
      <c r="I7" s="82">
        <f>IF('DG par saison'!E163=0,"",'DG par saison'!E163)</f>
        <v>1124.9000000000001</v>
      </c>
      <c r="J7" s="82" t="str">
        <f>IF('DG par saison'!E189=0,"",'DG par saison'!E189)</f>
        <v/>
      </c>
      <c r="K7" s="82">
        <f>IF('DG par saison'!E215=0,"",'DG par saison'!E215)</f>
        <v>936</v>
      </c>
      <c r="L7" s="82" t="str">
        <f>IF('DG par saison'!E241=0,"",'DG par saison'!E241)</f>
        <v/>
      </c>
      <c r="M7" s="82">
        <f>IF('DG par saison'!E267=0,"",'DG par saison'!E267)</f>
        <v>1085.1500000000001</v>
      </c>
      <c r="N7" s="306">
        <f t="shared" ref="N7:N22" si="1">MAX(C7:M7)</f>
        <v>1235.3499999999999</v>
      </c>
      <c r="O7" s="98">
        <f t="shared" si="0"/>
        <v>1043.3499999999999</v>
      </c>
      <c r="P7" s="3"/>
    </row>
    <row r="8" spans="1:16">
      <c r="A8" s="3"/>
      <c r="B8" s="101" t="s">
        <v>48</v>
      </c>
      <c r="C8" s="60">
        <f>IF('DG par saison'!E8=0,"",'DG par saison'!E8)</f>
        <v>991.15</v>
      </c>
      <c r="D8" s="82">
        <f>IF('DG par saison'!E34=0,"",'DG par saison'!E34)</f>
        <v>1150.25</v>
      </c>
      <c r="E8" s="82" t="str">
        <f>IF('DG par saison'!E60=0,"",'DG par saison'!E60)</f>
        <v/>
      </c>
      <c r="F8" s="82">
        <f>IF('DG par saison'!E86=0,"",'DG par saison'!E86)</f>
        <v>1142.55</v>
      </c>
      <c r="G8" s="82">
        <f>IF('DG par saison'!E112=0,"",'DG par saison'!E112)</f>
        <v>1182.75</v>
      </c>
      <c r="H8" s="82">
        <f>IF('DG par saison'!E138=0,"",'DG par saison'!E138)</f>
        <v>1137.75</v>
      </c>
      <c r="I8" s="82">
        <f>IF('DG par saison'!E164=0,"",'DG par saison'!E164)</f>
        <v>1155.25</v>
      </c>
      <c r="J8" s="82" t="str">
        <f>IF('DG par saison'!E190=0,"",'DG par saison'!E190)</f>
        <v/>
      </c>
      <c r="K8" s="82">
        <f>IF('DG par saison'!E216=0,"",'DG par saison'!E216)</f>
        <v>879.65</v>
      </c>
      <c r="L8" s="82" t="str">
        <f>IF('DG par saison'!E242=0,"",'DG par saison'!E242)</f>
        <v/>
      </c>
      <c r="M8" s="82">
        <f>IF('DG par saison'!E268=0,"",'DG par saison'!E268)</f>
        <v>1172.6500000000001</v>
      </c>
      <c r="N8" s="306">
        <f t="shared" si="1"/>
        <v>1182.75</v>
      </c>
      <c r="O8" s="98">
        <f t="shared" si="0"/>
        <v>1101.5</v>
      </c>
      <c r="P8" s="3"/>
    </row>
    <row r="9" spans="1:16">
      <c r="A9" s="3"/>
      <c r="B9" s="101" t="s">
        <v>49</v>
      </c>
      <c r="C9" s="60">
        <f>IF('DG par saison'!E9=0,"",'DG par saison'!E9)</f>
        <v>1206.7</v>
      </c>
      <c r="D9" s="82">
        <f>IF('DG par saison'!E35=0,"",'DG par saison'!E35)</f>
        <v>1291.0999999999999</v>
      </c>
      <c r="E9" s="82" t="str">
        <f>IF('DG par saison'!E61=0,"",'DG par saison'!E61)</f>
        <v/>
      </c>
      <c r="F9" s="82">
        <f>IF('DG par saison'!E87=0,"",'DG par saison'!E87)</f>
        <v>1158.3</v>
      </c>
      <c r="G9" s="82">
        <f>IF('DG par saison'!E113=0,"",'DG par saison'!E113)</f>
        <v>1085.25</v>
      </c>
      <c r="H9" s="82">
        <f>IF('DG par saison'!E139=0,"",'DG par saison'!E139)</f>
        <v>1027.4000000000001</v>
      </c>
      <c r="I9" s="82">
        <f>IF('DG par saison'!E165=0,"",'DG par saison'!E165)</f>
        <v>1234.9000000000001</v>
      </c>
      <c r="J9" s="82" t="str">
        <f>IF('DG par saison'!E191=0,"",'DG par saison'!E191)</f>
        <v/>
      </c>
      <c r="K9" s="82">
        <f>IF('DG par saison'!E217=0,"",'DG par saison'!E217)</f>
        <v>916.8</v>
      </c>
      <c r="L9" s="82" t="str">
        <f>IF('DG par saison'!E243=0,"",'DG par saison'!E243)</f>
        <v/>
      </c>
      <c r="M9" s="82">
        <f>IF('DG par saison'!E269=0,"",'DG par saison'!E269)</f>
        <v>909.6</v>
      </c>
      <c r="N9" s="306">
        <f t="shared" si="1"/>
        <v>1291.0999999999999</v>
      </c>
      <c r="O9" s="98">
        <f t="shared" si="0"/>
        <v>1103.7562499999999</v>
      </c>
      <c r="P9" s="3"/>
    </row>
    <row r="10" spans="1:16">
      <c r="A10" s="3"/>
      <c r="B10" s="101" t="s">
        <v>50</v>
      </c>
      <c r="C10" s="60">
        <f>IF('DG par saison'!E10=0,"",'DG par saison'!E10)</f>
        <v>1238.55</v>
      </c>
      <c r="D10" s="82">
        <f>IF('DG par saison'!E36=0,"",'DG par saison'!E36)</f>
        <v>1291.25</v>
      </c>
      <c r="E10" s="82" t="str">
        <f>IF('DG par saison'!E62=0,"",'DG par saison'!E62)</f>
        <v/>
      </c>
      <c r="F10" s="82">
        <f>IF('DG par saison'!E88=0,"",'DG par saison'!E88)</f>
        <v>1227.8499999999999</v>
      </c>
      <c r="G10" s="82">
        <f>IF('DG par saison'!E114=0,"",'DG par saison'!E114)</f>
        <v>969.65</v>
      </c>
      <c r="H10" s="82">
        <f>IF('DG par saison'!E140=0,"",'DG par saison'!E140)</f>
        <v>1299</v>
      </c>
      <c r="I10" s="82">
        <f>IF('DG par saison'!E166=0,"",'DG par saison'!E166)</f>
        <v>1344.25</v>
      </c>
      <c r="J10" s="82" t="str">
        <f>IF('DG par saison'!E192=0,"",'DG par saison'!E192)</f>
        <v/>
      </c>
      <c r="K10" s="82">
        <f>IF('DG par saison'!E218=0,"",'DG par saison'!E218)</f>
        <v>1025.8499999999999</v>
      </c>
      <c r="L10" s="82">
        <f>IF('DG par saison'!E244=0,"",'DG par saison'!E244)</f>
        <v>1043.25</v>
      </c>
      <c r="M10" s="82" t="str">
        <f>IF('DG par saison'!E270=0,"",'DG par saison'!E270)</f>
        <v/>
      </c>
      <c r="N10" s="306">
        <f t="shared" si="1"/>
        <v>1344.25</v>
      </c>
      <c r="O10" s="98">
        <f t="shared" si="0"/>
        <v>1179.95625</v>
      </c>
      <c r="P10" s="3"/>
    </row>
    <row r="11" spans="1:16">
      <c r="A11" s="3"/>
      <c r="B11" s="101" t="s">
        <v>51</v>
      </c>
      <c r="C11" s="60">
        <f>IF('DG par saison'!E11=0,"",'DG par saison'!E11)</f>
        <v>1221.05</v>
      </c>
      <c r="D11" s="82">
        <f>IF('DG par saison'!E37=0,"",'DG par saison'!E37)</f>
        <v>1112.55</v>
      </c>
      <c r="E11" s="82" t="str">
        <f>IF('DG par saison'!E63=0,"",'DG par saison'!E63)</f>
        <v/>
      </c>
      <c r="F11" s="82">
        <f>IF('DG par saison'!E89=0,"",'DG par saison'!E89)</f>
        <v>1149</v>
      </c>
      <c r="G11" s="82">
        <f>IF('DG par saison'!E115=0,"",'DG par saison'!E115)</f>
        <v>1088.8</v>
      </c>
      <c r="H11" s="82">
        <f>IF('DG par saison'!E141=0,"",'DG par saison'!E141)</f>
        <v>967.2</v>
      </c>
      <c r="I11" s="82">
        <f>IF('DG par saison'!E167=0,"",'DG par saison'!E167)</f>
        <v>1128.25</v>
      </c>
      <c r="J11" s="82" t="str">
        <f>IF('DG par saison'!E193=0,"",'DG par saison'!E193)</f>
        <v/>
      </c>
      <c r="K11" s="82">
        <f>IF('DG par saison'!E219=0,"",'DG par saison'!E219)</f>
        <v>976.3</v>
      </c>
      <c r="L11" s="82">
        <f>IF('DG par saison'!E245=0,"",'DG par saison'!E245)</f>
        <v>917.95</v>
      </c>
      <c r="M11" s="82" t="str">
        <f>IF('DG par saison'!E271=0,"",'DG par saison'!E271)</f>
        <v/>
      </c>
      <c r="N11" s="306">
        <f t="shared" si="1"/>
        <v>1221.05</v>
      </c>
      <c r="O11" s="98">
        <f t="shared" si="0"/>
        <v>1070.1375</v>
      </c>
      <c r="P11" s="3"/>
    </row>
    <row r="12" spans="1:16">
      <c r="A12" s="3"/>
      <c r="B12" s="101" t="s">
        <v>52</v>
      </c>
      <c r="C12" s="60">
        <f>IF('DG par saison'!E12=0,"",'DG par saison'!E12)</f>
        <v>1152.0999999999999</v>
      </c>
      <c r="D12" s="82">
        <f>IF('DG par saison'!E38=0,"",'DG par saison'!E38)</f>
        <v>1164.2</v>
      </c>
      <c r="E12" s="82" t="str">
        <f>IF('DG par saison'!E64=0,"",'DG par saison'!E64)</f>
        <v/>
      </c>
      <c r="F12" s="82">
        <f>IF('DG par saison'!E90=0,"",'DG par saison'!E90)</f>
        <v>1130.8499999999999</v>
      </c>
      <c r="G12" s="82">
        <f>IF('DG par saison'!E116=0,"",'DG par saison'!E116)</f>
        <v>1183.7</v>
      </c>
      <c r="H12" s="82">
        <f>IF('DG par saison'!E142=0,"",'DG par saison'!E142)</f>
        <v>1094.5</v>
      </c>
      <c r="I12" s="82">
        <f>IF('DG par saison'!E168=0,"",'DG par saison'!E168)</f>
        <v>1259.2</v>
      </c>
      <c r="J12" s="82" t="str">
        <f>IF('DG par saison'!E194=0,"",'DG par saison'!E194)</f>
        <v/>
      </c>
      <c r="K12" s="82">
        <f>IF('DG par saison'!E220=0,"",'DG par saison'!E220)</f>
        <v>1271.7</v>
      </c>
      <c r="L12" s="82" t="str">
        <f>IF('DG par saison'!E246=0,"",'DG par saison'!E246)</f>
        <v/>
      </c>
      <c r="M12" s="82" t="str">
        <f>IF('DG par saison'!E272=0,"",'DG par saison'!E272)</f>
        <v/>
      </c>
      <c r="N12" s="306">
        <f t="shared" si="1"/>
        <v>1271.7</v>
      </c>
      <c r="O12" s="98">
        <f t="shared" si="0"/>
        <v>1179.4642857142858</v>
      </c>
      <c r="P12" s="3"/>
    </row>
    <row r="13" spans="1:16">
      <c r="A13" s="3"/>
      <c r="B13" s="101" t="s">
        <v>53</v>
      </c>
      <c r="C13" s="60">
        <f>IF('DG par saison'!E13=0,"",'DG par saison'!E13)</f>
        <v>1075.75</v>
      </c>
      <c r="D13" s="82">
        <f>IF('DG par saison'!E39=0,"",'DG par saison'!E39)</f>
        <v>1169.75</v>
      </c>
      <c r="E13" s="82" t="str">
        <f>IF('DG par saison'!E65=0,"",'DG par saison'!E65)</f>
        <v/>
      </c>
      <c r="F13" s="82">
        <f>IF('DG par saison'!E91=0,"",'DG par saison'!E91)</f>
        <v>1052</v>
      </c>
      <c r="G13" s="82">
        <f>IF('DG par saison'!E117=0,"",'DG par saison'!E117)</f>
        <v>1180</v>
      </c>
      <c r="H13" s="82">
        <f>IF('DG par saison'!E143=0,"",'DG par saison'!E143)</f>
        <v>1119</v>
      </c>
      <c r="I13" s="82">
        <f>IF('DG par saison'!E169=0,"",'DG par saison'!E169)</f>
        <v>1178.25</v>
      </c>
      <c r="J13" s="82" t="str">
        <f>IF('DG par saison'!E195=0,"",'DG par saison'!E195)</f>
        <v/>
      </c>
      <c r="K13" s="82">
        <f>IF('DG par saison'!E221=0,"",'DG par saison'!E221)</f>
        <v>1247.5</v>
      </c>
      <c r="L13" s="82" t="str">
        <f>IF('DG par saison'!E247=0,"",'DG par saison'!E247)</f>
        <v/>
      </c>
      <c r="M13" s="82" t="str">
        <f>IF('DG par saison'!E273=0,"",'DG par saison'!E273)</f>
        <v/>
      </c>
      <c r="N13" s="306">
        <f t="shared" si="1"/>
        <v>1247.5</v>
      </c>
      <c r="O13" s="98">
        <f t="shared" si="0"/>
        <v>1146.0357142857142</v>
      </c>
      <c r="P13" s="3"/>
    </row>
    <row r="14" spans="1:16">
      <c r="A14" s="3"/>
      <c r="B14" s="101" t="s">
        <v>54</v>
      </c>
      <c r="C14" s="60" t="str">
        <f>IF('DG par saison'!E14=0,"",'DG par saison'!E14)</f>
        <v/>
      </c>
      <c r="D14" s="82" t="str">
        <f>IF('DG par saison'!E40=0,"",'DG par saison'!E40)</f>
        <v/>
      </c>
      <c r="E14" s="82" t="str">
        <f>IF('DG par saison'!E66=0,"",'DG par saison'!E66)</f>
        <v/>
      </c>
      <c r="F14" s="82" t="str">
        <f>IF('DG par saison'!E92=0,"",'DG par saison'!E92)</f>
        <v/>
      </c>
      <c r="G14" s="82" t="str">
        <f>IF('DG par saison'!E118=0,"",'DG par saison'!E118)</f>
        <v/>
      </c>
      <c r="H14" s="82" t="str">
        <f>IF('DG par saison'!E144=0,"",'DG par saison'!E144)</f>
        <v/>
      </c>
      <c r="I14" s="82" t="str">
        <f>IF('DG par saison'!E170=0,"",'DG par saison'!E170)</f>
        <v/>
      </c>
      <c r="J14" s="82" t="str">
        <f>IF('DG par saison'!E196=0,"",'DG par saison'!E196)</f>
        <v/>
      </c>
      <c r="K14" s="82" t="str">
        <f>IF('DG par saison'!E222=0,"",'DG par saison'!E222)</f>
        <v/>
      </c>
      <c r="L14" s="82" t="str">
        <f>IF('DG par saison'!E248=0,"",'DG par saison'!E248)</f>
        <v/>
      </c>
      <c r="M14" s="82" t="str">
        <f>IF('DG par saison'!E274=0,"",'DG par saison'!E274)</f>
        <v/>
      </c>
      <c r="N14" s="306"/>
      <c r="O14" s="98"/>
      <c r="P14" s="3"/>
    </row>
    <row r="15" spans="1:16">
      <c r="A15" s="3"/>
      <c r="B15" s="101" t="s">
        <v>55</v>
      </c>
      <c r="C15" s="60">
        <f>IF('DG par saison'!E15=0,"",'DG par saison'!E15)</f>
        <v>1085.9000000000001</v>
      </c>
      <c r="D15" s="82">
        <f>IF('DG par saison'!E41=0,"",'DG par saison'!E41)</f>
        <v>1023.7</v>
      </c>
      <c r="E15" s="82" t="str">
        <f>IF('DG par saison'!E67=0,"",'DG par saison'!E67)</f>
        <v/>
      </c>
      <c r="F15" s="82">
        <f>IF('DG par saison'!E93=0,"",'DG par saison'!E93)</f>
        <v>1093.0999999999999</v>
      </c>
      <c r="G15" s="82">
        <f>IF('DG par saison'!E119=0,"",'DG par saison'!E119)</f>
        <v>874.8</v>
      </c>
      <c r="H15" s="82">
        <f>IF('DG par saison'!E145=0,"",'DG par saison'!E145)</f>
        <v>800</v>
      </c>
      <c r="I15" s="82">
        <f>IF('DG par saison'!E171=0,"",'DG par saison'!E171)</f>
        <v>1013</v>
      </c>
      <c r="J15" s="82" t="str">
        <f>IF('DG par saison'!E197=0,"",'DG par saison'!E197)</f>
        <v/>
      </c>
      <c r="K15" s="82">
        <f>IF('DG par saison'!E223=0,"",'DG par saison'!E223)</f>
        <v>814.9</v>
      </c>
      <c r="L15" s="82" t="str">
        <f>IF('DG par saison'!E249=0,"",'DG par saison'!E249)</f>
        <v/>
      </c>
      <c r="M15" s="82" t="str">
        <f>IF('DG par saison'!E275=0,"",'DG par saison'!E275)</f>
        <v/>
      </c>
      <c r="N15" s="306">
        <f t="shared" si="1"/>
        <v>1093.0999999999999</v>
      </c>
      <c r="O15" s="98">
        <f t="shared" si="0"/>
        <v>957.91428571428571</v>
      </c>
      <c r="P15" s="3"/>
    </row>
    <row r="16" spans="1:16">
      <c r="A16" s="3"/>
      <c r="B16" s="101" t="s">
        <v>56</v>
      </c>
      <c r="C16" s="60">
        <f>IF('DG par saison'!E16=0,"",'DG par saison'!E16)</f>
        <v>1323.8</v>
      </c>
      <c r="D16" s="82">
        <f>IF('DG par saison'!E42=0,"",'DG par saison'!E42)</f>
        <v>1071.9000000000001</v>
      </c>
      <c r="E16" s="82" t="str">
        <f>IF('DG par saison'!E68=0,"",'DG par saison'!E68)</f>
        <v/>
      </c>
      <c r="F16" s="82">
        <f>IF('DG par saison'!E94=0,"",'DG par saison'!E94)</f>
        <v>1252.4000000000001</v>
      </c>
      <c r="G16" s="82">
        <f>IF('DG par saison'!E120=0,"",'DG par saison'!E120)</f>
        <v>876.8</v>
      </c>
      <c r="H16" s="82">
        <f>IF('DG par saison'!E146=0,"",'DG par saison'!E146)</f>
        <v>813.5</v>
      </c>
      <c r="I16" s="82">
        <f>IF('DG par saison'!E172=0,"",'DG par saison'!E172)</f>
        <v>1055.5</v>
      </c>
      <c r="J16" s="82" t="str">
        <f>IF('DG par saison'!E198=0,"",'DG par saison'!E198)</f>
        <v/>
      </c>
      <c r="K16" s="82" t="str">
        <f>IF('DG par saison'!E224=0,"",'DG par saison'!E224)</f>
        <v/>
      </c>
      <c r="L16" s="82" t="str">
        <f>IF('DG par saison'!E250=0,"",'DG par saison'!E250)</f>
        <v/>
      </c>
      <c r="M16" s="82" t="str">
        <f>IF('DG par saison'!E276=0,"",'DG par saison'!E276)</f>
        <v/>
      </c>
      <c r="N16" s="306">
        <f t="shared" si="1"/>
        <v>1323.8</v>
      </c>
      <c r="O16" s="98">
        <f t="shared" si="0"/>
        <v>1065.6499999999999</v>
      </c>
      <c r="P16" s="3"/>
    </row>
    <row r="17" spans="1:16">
      <c r="A17" s="3"/>
      <c r="B17" s="101" t="s">
        <v>57</v>
      </c>
      <c r="C17" s="60">
        <f>IF('DG par saison'!E17=0,"",'DG par saison'!E17)</f>
        <v>1103.8499999999999</v>
      </c>
      <c r="D17" s="82">
        <f>IF('DG par saison'!E43=0,"",'DG par saison'!E43)</f>
        <v>1031.8499999999999</v>
      </c>
      <c r="E17" s="82" t="str">
        <f>IF('DG par saison'!E69=0,"",'DG par saison'!E69)</f>
        <v/>
      </c>
      <c r="F17" s="82">
        <f>IF('DG par saison'!E95=0,"",'DG par saison'!E95)</f>
        <v>1006.85</v>
      </c>
      <c r="G17" s="82">
        <f>IF('DG par saison'!E121=0,"",'DG par saison'!E121)</f>
        <v>823.55</v>
      </c>
      <c r="H17" s="82">
        <f>IF('DG par saison'!E147=0,"",'DG par saison'!E147)</f>
        <v>896.35</v>
      </c>
      <c r="I17" s="82">
        <f>IF('DG par saison'!E173=0,"",'DG par saison'!E173)</f>
        <v>870.1</v>
      </c>
      <c r="J17" s="82" t="str">
        <f>IF('DG par saison'!E199=0,"",'DG par saison'!E199)</f>
        <v/>
      </c>
      <c r="K17" s="82" t="str">
        <f>IF('DG par saison'!E225=0,"",'DG par saison'!E225)</f>
        <v/>
      </c>
      <c r="L17" s="82" t="str">
        <f>IF('DG par saison'!E251=0,"",'DG par saison'!E251)</f>
        <v/>
      </c>
      <c r="M17" s="82" t="str">
        <f>IF('DG par saison'!E277=0,"",'DG par saison'!E277)</f>
        <v/>
      </c>
      <c r="N17" s="306">
        <f t="shared" si="1"/>
        <v>1103.8499999999999</v>
      </c>
      <c r="O17" s="98">
        <f t="shared" si="0"/>
        <v>955.42500000000007</v>
      </c>
      <c r="P17" s="3"/>
    </row>
    <row r="18" spans="1:16">
      <c r="A18" s="3"/>
      <c r="B18" s="101" t="s">
        <v>58</v>
      </c>
      <c r="C18" s="60">
        <f>IF('DG par saison'!E18=0,"",'DG par saison'!E18)</f>
        <v>1175.8499999999999</v>
      </c>
      <c r="D18" s="82">
        <f>IF('DG par saison'!E44=0,"",'DG par saison'!E44)</f>
        <v>1142.5</v>
      </c>
      <c r="E18" s="82" t="str">
        <f>IF('DG par saison'!E70=0,"",'DG par saison'!E70)</f>
        <v/>
      </c>
      <c r="F18" s="82">
        <f>IF('DG par saison'!E96=0,"",'DG par saison'!E96)</f>
        <v>1064.9000000000001</v>
      </c>
      <c r="G18" s="82">
        <f>IF('DG par saison'!E122=0,"",'DG par saison'!E122)</f>
        <v>1130.95</v>
      </c>
      <c r="H18" s="82">
        <f>IF('DG par saison'!E148=0,"",'DG par saison'!E148)</f>
        <v>1102.75</v>
      </c>
      <c r="I18" s="82">
        <f>IF('DG par saison'!E174=0,"",'DG par saison'!E174)</f>
        <v>1026</v>
      </c>
      <c r="J18" s="82" t="str">
        <f>IF('DG par saison'!E200=0,"",'DG par saison'!E200)</f>
        <v/>
      </c>
      <c r="K18" s="82" t="str">
        <f>IF('DG par saison'!E226=0,"",'DG par saison'!E226)</f>
        <v/>
      </c>
      <c r="L18" s="82" t="str">
        <f>IF('DG par saison'!E252=0,"",'DG par saison'!E252)</f>
        <v/>
      </c>
      <c r="M18" s="82" t="str">
        <f>IF('DG par saison'!E278=0,"",'DG par saison'!E278)</f>
        <v/>
      </c>
      <c r="N18" s="306">
        <f t="shared" si="1"/>
        <v>1175.8499999999999</v>
      </c>
      <c r="O18" s="98">
        <f t="shared" si="0"/>
        <v>1107.1583333333333</v>
      </c>
      <c r="P18" s="3"/>
    </row>
    <row r="19" spans="1:16">
      <c r="A19" s="3"/>
      <c r="B19" s="101" t="s">
        <v>59</v>
      </c>
      <c r="C19" s="60">
        <f>IF('DG par saison'!E19=0,"",'DG par saison'!E19)</f>
        <v>993.9</v>
      </c>
      <c r="D19" s="82">
        <f>IF('DG par saison'!E45=0,"",'DG par saison'!E45)</f>
        <v>1056.75</v>
      </c>
      <c r="E19" s="82" t="str">
        <f>IF('DG par saison'!E71=0,"",'DG par saison'!E71)</f>
        <v/>
      </c>
      <c r="F19" s="82">
        <f>IF('DG par saison'!E97=0,"",'DG par saison'!E97)</f>
        <v>848.65</v>
      </c>
      <c r="G19" s="82">
        <f>IF('DG par saison'!E123=0,"",'DG par saison'!E123)</f>
        <v>884.05</v>
      </c>
      <c r="H19" s="82">
        <f>IF('DG par saison'!E149=0,"",'DG par saison'!E149)</f>
        <v>1057.6500000000001</v>
      </c>
      <c r="I19" s="82">
        <f>IF('DG par saison'!E175=0,"",'DG par saison'!E175)</f>
        <v>1027.75</v>
      </c>
      <c r="J19" s="82" t="str">
        <f>IF('DG par saison'!E201=0,"",'DG par saison'!E201)</f>
        <v/>
      </c>
      <c r="K19" s="82" t="str">
        <f>IF('DG par saison'!E227=0,"",'DG par saison'!E227)</f>
        <v/>
      </c>
      <c r="L19" s="82" t="str">
        <f>IF('DG par saison'!E253=0,"",'DG par saison'!E253)</f>
        <v/>
      </c>
      <c r="M19" s="82" t="str">
        <f>IF('DG par saison'!E279=0,"",'DG par saison'!E279)</f>
        <v/>
      </c>
      <c r="N19" s="306">
        <f t="shared" si="1"/>
        <v>1057.6500000000001</v>
      </c>
      <c r="O19" s="98">
        <f t="shared" si="0"/>
        <v>978.125</v>
      </c>
      <c r="P19" s="3"/>
    </row>
    <row r="20" spans="1:16">
      <c r="A20" s="3"/>
      <c r="B20" s="101" t="s">
        <v>60</v>
      </c>
      <c r="C20" s="60">
        <f>IF('DG par saison'!E20=0,"",'DG par saison'!E20)</f>
        <v>1012.55</v>
      </c>
      <c r="D20" s="82">
        <f>IF('DG par saison'!E46=0,"",'DG par saison'!E46)</f>
        <v>992.4</v>
      </c>
      <c r="E20" s="82" t="str">
        <f>IF('DG par saison'!E72=0,"",'DG par saison'!E72)</f>
        <v/>
      </c>
      <c r="F20" s="82" t="str">
        <f>IF('DG par saison'!E98=0,"",'DG par saison'!E98)</f>
        <v/>
      </c>
      <c r="G20" s="82">
        <f>IF('DG par saison'!E124=0,"",'DG par saison'!E124)</f>
        <v>1102.5</v>
      </c>
      <c r="H20" s="82">
        <f>IF('DG par saison'!E150=0,"",'DG par saison'!E150)</f>
        <v>994.85</v>
      </c>
      <c r="I20" s="82">
        <f>IF('DG par saison'!E176=0,"",'DG par saison'!E176)</f>
        <v>1108.8</v>
      </c>
      <c r="J20" s="82" t="str">
        <f>IF('DG par saison'!E202=0,"",'DG par saison'!E202)</f>
        <v/>
      </c>
      <c r="K20" s="82" t="str">
        <f>IF('DG par saison'!E228=0,"",'DG par saison'!E228)</f>
        <v/>
      </c>
      <c r="L20" s="82" t="str">
        <f>IF('DG par saison'!E254=0,"",'DG par saison'!E254)</f>
        <v/>
      </c>
      <c r="M20" s="82" t="str">
        <f>IF('DG par saison'!E280=0,"",'DG par saison'!E280)</f>
        <v/>
      </c>
      <c r="N20" s="306">
        <f t="shared" si="1"/>
        <v>1108.8</v>
      </c>
      <c r="O20" s="98">
        <f t="shared" si="0"/>
        <v>1042.22</v>
      </c>
      <c r="P20" s="3"/>
    </row>
    <row r="21" spans="1:16">
      <c r="A21" s="3"/>
      <c r="B21" s="101" t="s">
        <v>61</v>
      </c>
      <c r="C21" s="60" t="str">
        <f>IF('DG par saison'!E21=0,"",'DG par saison'!E21)</f>
        <v/>
      </c>
      <c r="D21" s="82">
        <f>IF('DG par saison'!E47=0,"",'DG par saison'!E47)</f>
        <v>995.05</v>
      </c>
      <c r="E21" s="82">
        <f>IF('DG par saison'!E73=0,"",'DG par saison'!E73)</f>
        <v>1019.15</v>
      </c>
      <c r="F21" s="82" t="str">
        <f>IF('DG par saison'!E99=0,"",'DG par saison'!E99)</f>
        <v/>
      </c>
      <c r="G21" s="82">
        <f>IF('DG par saison'!E125=0,"",'DG par saison'!E125)</f>
        <v>1109.95</v>
      </c>
      <c r="H21" s="82">
        <f>IF('DG par saison'!E151=0,"",'DG par saison'!E151)</f>
        <v>1112.55</v>
      </c>
      <c r="I21" s="82">
        <f>IF('DG par saison'!E177=0,"",'DG par saison'!E177)</f>
        <v>830.15</v>
      </c>
      <c r="J21" s="82" t="str">
        <f>IF('DG par saison'!E203=0,"",'DG par saison'!E203)</f>
        <v/>
      </c>
      <c r="K21" s="82" t="str">
        <f>IF('DG par saison'!E229=0,"",'DG par saison'!E229)</f>
        <v/>
      </c>
      <c r="L21" s="82" t="str">
        <f>IF('DG par saison'!E255=0,"",'DG par saison'!E255)</f>
        <v/>
      </c>
      <c r="M21" s="82" t="str">
        <f>IF('DG par saison'!E281=0,"",'DG par saison'!E281)</f>
        <v/>
      </c>
      <c r="N21" s="306">
        <f t="shared" si="1"/>
        <v>1112.55</v>
      </c>
      <c r="O21" s="98">
        <f t="shared" si="0"/>
        <v>1013.3699999999999</v>
      </c>
      <c r="P21" s="3"/>
    </row>
    <row r="22" spans="1:16" ht="15.75" thickBot="1">
      <c r="A22" s="3"/>
      <c r="B22" s="102" t="s">
        <v>62</v>
      </c>
      <c r="C22" s="81" t="str">
        <f>IF('DG par saison'!E22=0,"",'DG par saison'!E22)</f>
        <v/>
      </c>
      <c r="D22" s="83">
        <f>IF('DG par saison'!E48=0,"",'DG par saison'!E48)</f>
        <v>1038.2</v>
      </c>
      <c r="E22" s="83">
        <f>IF('DG par saison'!E74=0,"",'DG par saison'!E74)</f>
        <v>1071.8499999999999</v>
      </c>
      <c r="F22" s="83" t="str">
        <f>IF('DG par saison'!E100=0,"",'DG par saison'!E100)</f>
        <v/>
      </c>
      <c r="G22" s="83">
        <f>IF('DG par saison'!E126=0,"",'DG par saison'!E126)</f>
        <v>1140.05</v>
      </c>
      <c r="H22" s="83">
        <f>IF('DG par saison'!E152=0,"",'DG par saison'!E152)</f>
        <v>1065.9000000000001</v>
      </c>
      <c r="I22" s="83">
        <f>IF('DG par saison'!E178=0,"",'DG par saison'!E178)</f>
        <v>924.35</v>
      </c>
      <c r="J22" s="83" t="str">
        <f>IF('DG par saison'!E204=0,"",'DG par saison'!E204)</f>
        <v/>
      </c>
      <c r="K22" s="83" t="str">
        <f>IF('DG par saison'!E230=0,"",'DG par saison'!E230)</f>
        <v/>
      </c>
      <c r="L22" s="83" t="str">
        <f>IF('DG par saison'!E256=0,"",'DG par saison'!E256)</f>
        <v/>
      </c>
      <c r="M22" s="83" t="str">
        <f>IF('DG par saison'!E282=0,"",'DG par saison'!E282)</f>
        <v/>
      </c>
      <c r="N22" s="83">
        <f t="shared" si="1"/>
        <v>1140.05</v>
      </c>
      <c r="O22" s="99">
        <f t="shared" si="0"/>
        <v>1048.0700000000002</v>
      </c>
      <c r="P22" s="3"/>
    </row>
    <row r="23" spans="1:16">
      <c r="A23" s="3"/>
      <c r="B23" s="88" t="s">
        <v>9</v>
      </c>
      <c r="C23" s="89">
        <f>SUM(C5:C22)</f>
        <v>14974.999999999998</v>
      </c>
      <c r="D23" s="89">
        <f t="shared" ref="D23:M23" si="2">SUM(D5:D22)</f>
        <v>17271.75</v>
      </c>
      <c r="E23" s="89">
        <f t="shared" si="2"/>
        <v>2091</v>
      </c>
      <c r="F23" s="89">
        <f t="shared" si="2"/>
        <v>13664.05</v>
      </c>
      <c r="G23" s="89">
        <f t="shared" si="2"/>
        <v>16560.249999999996</v>
      </c>
      <c r="H23" s="89">
        <f t="shared" si="2"/>
        <v>16033.25</v>
      </c>
      <c r="I23" s="89">
        <f t="shared" si="2"/>
        <v>16959.349999999999</v>
      </c>
      <c r="J23" s="89"/>
      <c r="K23" s="89">
        <f t="shared" si="2"/>
        <v>8627.1999999999989</v>
      </c>
      <c r="L23" s="89">
        <f t="shared" si="2"/>
        <v>1961.2</v>
      </c>
      <c r="M23" s="90">
        <f t="shared" si="2"/>
        <v>3875.15</v>
      </c>
      <c r="N23" s="307"/>
      <c r="O23" s="87"/>
      <c r="P23" s="3"/>
    </row>
    <row r="24" spans="1:16">
      <c r="A24" s="3"/>
      <c r="B24" s="91" t="s">
        <v>70</v>
      </c>
      <c r="C24" s="61">
        <f>AVERAGE(C5:C22)</f>
        <v>1069.6428571428571</v>
      </c>
      <c r="D24" s="61">
        <f t="shared" ref="D24:M24" si="3">AVERAGE(D5:D22)</f>
        <v>1079.484375</v>
      </c>
      <c r="E24" s="61">
        <f t="shared" si="3"/>
        <v>1045.5</v>
      </c>
      <c r="F24" s="61">
        <f t="shared" si="3"/>
        <v>1051.0807692307692</v>
      </c>
      <c r="G24" s="61">
        <f t="shared" si="3"/>
        <v>1035.0156249999998</v>
      </c>
      <c r="H24" s="61">
        <f t="shared" si="3"/>
        <v>1002.078125</v>
      </c>
      <c r="I24" s="61">
        <f t="shared" si="3"/>
        <v>1059.9593749999999</v>
      </c>
      <c r="J24" s="61"/>
      <c r="K24" s="61">
        <f t="shared" si="3"/>
        <v>958.57777777777767</v>
      </c>
      <c r="L24" s="61">
        <f t="shared" si="3"/>
        <v>980.6</v>
      </c>
      <c r="M24" s="92">
        <f t="shared" si="3"/>
        <v>968.78750000000002</v>
      </c>
      <c r="N24" s="307"/>
      <c r="O24" s="87"/>
      <c r="P24" s="3"/>
    </row>
    <row r="25" spans="1:16">
      <c r="A25" s="3"/>
      <c r="B25" s="91" t="s">
        <v>71</v>
      </c>
      <c r="C25" s="61">
        <f>MAX(C5:C22)</f>
        <v>1323.8</v>
      </c>
      <c r="D25" s="61">
        <f t="shared" ref="D25:M25" si="4">MAX(D5:D22)</f>
        <v>1291.25</v>
      </c>
      <c r="E25" s="61">
        <f t="shared" si="4"/>
        <v>1071.8499999999999</v>
      </c>
      <c r="F25" s="61">
        <f t="shared" si="4"/>
        <v>1252.4000000000001</v>
      </c>
      <c r="G25" s="61">
        <f t="shared" si="4"/>
        <v>1235.3499999999999</v>
      </c>
      <c r="H25" s="61">
        <f t="shared" si="4"/>
        <v>1299</v>
      </c>
      <c r="I25" s="61">
        <f t="shared" si="4"/>
        <v>1344.25</v>
      </c>
      <c r="J25" s="61"/>
      <c r="K25" s="61">
        <f t="shared" si="4"/>
        <v>1271.7</v>
      </c>
      <c r="L25" s="61">
        <f t="shared" si="4"/>
        <v>1043.25</v>
      </c>
      <c r="M25" s="92">
        <f t="shared" si="4"/>
        <v>1172.6500000000001</v>
      </c>
      <c r="N25" s="307"/>
      <c r="O25" s="87"/>
      <c r="P25" s="3"/>
    </row>
    <row r="26" spans="1:16" ht="15.75" thickBot="1">
      <c r="A26" s="3"/>
      <c r="B26" s="93" t="s">
        <v>72</v>
      </c>
      <c r="C26" s="63">
        <f>MIN(C5:C22)</f>
        <v>611.5</v>
      </c>
      <c r="D26" s="63">
        <f t="shared" ref="D26:M26" si="5">MIN(D5:D22)</f>
        <v>573.65</v>
      </c>
      <c r="E26" s="63">
        <f t="shared" si="5"/>
        <v>1019.15</v>
      </c>
      <c r="F26" s="63">
        <f t="shared" si="5"/>
        <v>506.1</v>
      </c>
      <c r="G26" s="63">
        <f t="shared" si="5"/>
        <v>692.1</v>
      </c>
      <c r="H26" s="63">
        <f t="shared" si="5"/>
        <v>559.95000000000005</v>
      </c>
      <c r="I26" s="63">
        <f t="shared" si="5"/>
        <v>678.7</v>
      </c>
      <c r="J26" s="63"/>
      <c r="K26" s="63">
        <f t="shared" si="5"/>
        <v>558.5</v>
      </c>
      <c r="L26" s="63">
        <f t="shared" si="5"/>
        <v>917.95</v>
      </c>
      <c r="M26" s="94">
        <f t="shared" si="5"/>
        <v>707.75</v>
      </c>
      <c r="N26" s="307"/>
      <c r="O26" s="87"/>
      <c r="P26" s="3"/>
    </row>
    <row r="27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</sheetData>
  <sortState ref="B7:S23">
    <sortCondition ref="B7:B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EW129"/>
  <sheetViews>
    <sheetView tabSelected="1" topLeftCell="EH1" workbookViewId="0">
      <selection activeCell="EU128" sqref="EU128"/>
    </sheetView>
  </sheetViews>
  <sheetFormatPr baseColWidth="10" defaultRowHeight="15"/>
  <cols>
    <col min="1" max="1" width="5.42578125" customWidth="1"/>
    <col min="5" max="6" width="11.7109375" customWidth="1"/>
    <col min="7" max="7" width="9.140625" customWidth="1"/>
    <col min="10" max="10" width="5.85546875" customWidth="1"/>
    <col min="19" max="19" width="5.5703125" customWidth="1"/>
    <col min="23" max="24" width="16.28515625" customWidth="1"/>
    <col min="28" max="28" width="5.5703125" customWidth="1"/>
    <col min="32" max="32" width="17.140625" customWidth="1"/>
    <col min="33" max="33" width="14.85546875" customWidth="1"/>
    <col min="37" max="37" width="5.5703125" customWidth="1"/>
    <col min="41" max="42" width="15.5703125" customWidth="1"/>
    <col min="46" max="46" width="5.5703125" customWidth="1"/>
    <col min="50" max="51" width="13.28515625" customWidth="1"/>
    <col min="55" max="55" width="5.5703125" customWidth="1"/>
    <col min="59" max="60" width="15" customWidth="1"/>
    <col min="61" max="61" width="10.7109375" customWidth="1"/>
    <col min="64" max="64" width="5.5703125" customWidth="1"/>
    <col min="68" max="69" width="14" customWidth="1"/>
    <col min="70" max="70" width="10.7109375" style="53" customWidth="1"/>
    <col min="73" max="73" width="5.5703125" customWidth="1"/>
    <col min="77" max="78" width="14" customWidth="1"/>
    <col min="79" max="79" width="11.42578125" style="53"/>
    <col min="82" max="82" width="5.5703125" customWidth="1"/>
    <col min="86" max="87" width="13" customWidth="1"/>
    <col min="88" max="88" width="11.42578125" style="53"/>
    <col min="91" max="91" width="5.5703125" customWidth="1"/>
    <col min="95" max="96" width="13" customWidth="1"/>
    <col min="97" max="97" width="11.42578125" style="53"/>
    <col min="100" max="100" width="5.5703125" customWidth="1"/>
    <col min="104" max="105" width="13" customWidth="1"/>
    <col min="106" max="106" width="11.42578125" style="53"/>
    <col min="109" max="109" width="5.5703125" customWidth="1"/>
    <col min="113" max="114" width="13" customWidth="1"/>
    <col min="115" max="115" width="11.42578125" style="53"/>
    <col min="118" max="118" width="5.5703125" customWidth="1"/>
    <col min="122" max="123" width="13" customWidth="1"/>
    <col min="124" max="124" width="11.42578125" style="53"/>
    <col min="127" max="127" width="5.5703125" customWidth="1"/>
    <col min="131" max="132" width="13" customWidth="1"/>
    <col min="133" max="133" width="11.42578125" style="53"/>
    <col min="136" max="136" width="5.5703125" customWidth="1"/>
    <col min="140" max="141" width="13" customWidth="1"/>
    <col min="142" max="142" width="11.42578125" style="53"/>
    <col min="145" max="145" width="5.5703125" customWidth="1"/>
    <col min="149" max="150" width="13" customWidth="1"/>
    <col min="151" max="151" width="11.42578125" style="53"/>
  </cols>
  <sheetData>
    <row r="2" spans="2:153" ht="21">
      <c r="B2" s="128" t="s">
        <v>1046</v>
      </c>
      <c r="K2" s="128" t="s">
        <v>926</v>
      </c>
      <c r="T2" s="128" t="s">
        <v>1041</v>
      </c>
      <c r="AC2" s="128" t="s">
        <v>1042</v>
      </c>
      <c r="AL2" s="128" t="s">
        <v>1043</v>
      </c>
      <c r="AU2" s="128" t="s">
        <v>1044</v>
      </c>
      <c r="BD2" s="128" t="s">
        <v>1045</v>
      </c>
      <c r="BM2" s="128" t="s">
        <v>1047</v>
      </c>
      <c r="BV2" s="128" t="s">
        <v>1084</v>
      </c>
      <c r="CE2" s="128" t="s">
        <v>1085</v>
      </c>
      <c r="CN2" s="128" t="s">
        <v>1086</v>
      </c>
      <c r="CW2" s="128" t="s">
        <v>1087</v>
      </c>
      <c r="DF2" s="128" t="s">
        <v>1088</v>
      </c>
      <c r="DO2" s="128" t="s">
        <v>1089</v>
      </c>
      <c r="DX2" s="128" t="s">
        <v>1090</v>
      </c>
      <c r="EG2" s="128" t="s">
        <v>1091</v>
      </c>
      <c r="EP2" s="128" t="s">
        <v>1092</v>
      </c>
    </row>
    <row r="3" spans="2:153" ht="15.75" thickBot="1"/>
    <row r="4" spans="2:153" ht="21" customHeight="1">
      <c r="B4" s="105"/>
      <c r="C4" s="135" t="s">
        <v>97</v>
      </c>
      <c r="D4" s="136" t="s">
        <v>98</v>
      </c>
      <c r="E4" s="349" t="s">
        <v>99</v>
      </c>
      <c r="F4" s="351"/>
      <c r="G4" s="137"/>
      <c r="H4" s="136"/>
      <c r="I4" s="138"/>
      <c r="L4" s="135" t="s">
        <v>97</v>
      </c>
      <c r="M4" s="136" t="s">
        <v>98</v>
      </c>
      <c r="N4" s="349" t="s">
        <v>99</v>
      </c>
      <c r="O4" s="351"/>
      <c r="P4" s="137"/>
      <c r="Q4" s="136"/>
      <c r="R4" s="138"/>
      <c r="U4" s="135" t="s">
        <v>97</v>
      </c>
      <c r="V4" s="136" t="s">
        <v>98</v>
      </c>
      <c r="W4" s="349" t="s">
        <v>99</v>
      </c>
      <c r="X4" s="351"/>
      <c r="Y4" s="137"/>
      <c r="Z4" s="136"/>
      <c r="AA4" s="174"/>
      <c r="AD4" s="135" t="s">
        <v>97</v>
      </c>
      <c r="AE4" s="136" t="s">
        <v>98</v>
      </c>
      <c r="AF4" s="349" t="s">
        <v>99</v>
      </c>
      <c r="AG4" s="350"/>
      <c r="AH4" s="137"/>
      <c r="AI4" s="136"/>
      <c r="AJ4" s="174"/>
      <c r="AM4" s="135" t="s">
        <v>97</v>
      </c>
      <c r="AN4" s="136" t="s">
        <v>98</v>
      </c>
      <c r="AO4" s="349" t="s">
        <v>99</v>
      </c>
      <c r="AP4" s="350"/>
      <c r="AQ4" s="137"/>
      <c r="AR4" s="136"/>
      <c r="AS4" s="174"/>
      <c r="AV4" s="135" t="s">
        <v>97</v>
      </c>
      <c r="AW4" s="136" t="s">
        <v>98</v>
      </c>
      <c r="AX4" s="349" t="s">
        <v>99</v>
      </c>
      <c r="AY4" s="350"/>
      <c r="AZ4" s="137"/>
      <c r="BA4" s="136"/>
      <c r="BB4" s="174"/>
      <c r="BE4" s="135" t="s">
        <v>97</v>
      </c>
      <c r="BF4" s="136" t="s">
        <v>98</v>
      </c>
      <c r="BG4" s="349" t="s">
        <v>99</v>
      </c>
      <c r="BH4" s="350"/>
      <c r="BI4" s="137"/>
      <c r="BJ4" s="136"/>
      <c r="BK4" s="174"/>
      <c r="BN4" s="135" t="s">
        <v>97</v>
      </c>
      <c r="BO4" s="136" t="s">
        <v>98</v>
      </c>
      <c r="BP4" s="349" t="s">
        <v>99</v>
      </c>
      <c r="BQ4" s="350"/>
      <c r="BR4" s="137"/>
      <c r="BS4" s="136"/>
      <c r="BT4" s="174"/>
      <c r="BW4" s="135" t="s">
        <v>97</v>
      </c>
      <c r="BX4" s="136" t="s">
        <v>98</v>
      </c>
      <c r="BY4" s="349" t="s">
        <v>99</v>
      </c>
      <c r="BZ4" s="350"/>
      <c r="CA4" s="137"/>
      <c r="CB4" s="136"/>
      <c r="CC4" s="174"/>
      <c r="CF4" s="135" t="s">
        <v>97</v>
      </c>
      <c r="CG4" s="136" t="s">
        <v>98</v>
      </c>
      <c r="CH4" s="349" t="s">
        <v>99</v>
      </c>
      <c r="CI4" s="350"/>
      <c r="CJ4" s="137"/>
      <c r="CK4" s="136"/>
      <c r="CL4" s="174"/>
      <c r="CO4" s="135" t="s">
        <v>97</v>
      </c>
      <c r="CP4" s="136" t="s">
        <v>98</v>
      </c>
      <c r="CQ4" s="349" t="s">
        <v>99</v>
      </c>
      <c r="CR4" s="350"/>
      <c r="CS4" s="137"/>
      <c r="CT4" s="136"/>
      <c r="CU4" s="174"/>
      <c r="CX4" s="135" t="s">
        <v>97</v>
      </c>
      <c r="CY4" s="136" t="s">
        <v>98</v>
      </c>
      <c r="CZ4" s="349" t="s">
        <v>99</v>
      </c>
      <c r="DA4" s="350"/>
      <c r="DB4" s="137"/>
      <c r="DC4" s="136"/>
      <c r="DD4" s="174"/>
      <c r="DG4" s="135" t="s">
        <v>97</v>
      </c>
      <c r="DH4" s="136" t="s">
        <v>98</v>
      </c>
      <c r="DI4" s="349" t="s">
        <v>99</v>
      </c>
      <c r="DJ4" s="350"/>
      <c r="DK4" s="137"/>
      <c r="DL4" s="136"/>
      <c r="DM4" s="174"/>
      <c r="DP4" s="135" t="s">
        <v>97</v>
      </c>
      <c r="DQ4" s="136" t="s">
        <v>98</v>
      </c>
      <c r="DR4" s="349" t="s">
        <v>99</v>
      </c>
      <c r="DS4" s="350"/>
      <c r="DT4" s="137"/>
      <c r="DU4" s="136"/>
      <c r="DV4" s="174"/>
      <c r="DY4" s="135" t="s">
        <v>97</v>
      </c>
      <c r="DZ4" s="136" t="s">
        <v>98</v>
      </c>
      <c r="EA4" s="349" t="s">
        <v>99</v>
      </c>
      <c r="EB4" s="350"/>
      <c r="EC4" s="137"/>
      <c r="ED4" s="136"/>
      <c r="EE4" s="174"/>
      <c r="EH4" s="135" t="s">
        <v>97</v>
      </c>
      <c r="EI4" s="136" t="s">
        <v>98</v>
      </c>
      <c r="EJ4" s="349" t="s">
        <v>99</v>
      </c>
      <c r="EK4" s="350"/>
      <c r="EL4" s="137"/>
      <c r="EM4" s="136"/>
      <c r="EN4" s="174"/>
      <c r="EQ4" s="135" t="s">
        <v>97</v>
      </c>
      <c r="ER4" s="136" t="s">
        <v>98</v>
      </c>
      <c r="ES4" s="349" t="s">
        <v>99</v>
      </c>
      <c r="ET4" s="350"/>
      <c r="EU4" s="137"/>
      <c r="EV4" s="136"/>
      <c r="EW4" s="174"/>
    </row>
    <row r="5" spans="2:153" ht="15.75" thickBot="1">
      <c r="B5" s="105"/>
      <c r="C5" s="139" t="s">
        <v>100</v>
      </c>
      <c r="D5" s="140"/>
      <c r="E5" s="141" t="s">
        <v>101</v>
      </c>
      <c r="F5" s="142" t="s">
        <v>102</v>
      </c>
      <c r="G5" s="143" t="s">
        <v>103</v>
      </c>
      <c r="H5" s="140" t="s">
        <v>90</v>
      </c>
      <c r="I5" s="144" t="s">
        <v>104</v>
      </c>
      <c r="L5" s="139" t="s">
        <v>100</v>
      </c>
      <c r="M5" s="140"/>
      <c r="N5" s="141" t="s">
        <v>101</v>
      </c>
      <c r="O5" s="142" t="s">
        <v>102</v>
      </c>
      <c r="P5" s="143" t="s">
        <v>103</v>
      </c>
      <c r="Q5" s="140" t="s">
        <v>90</v>
      </c>
      <c r="R5" s="144" t="s">
        <v>104</v>
      </c>
      <c r="U5" s="139" t="s">
        <v>100</v>
      </c>
      <c r="V5" s="140"/>
      <c r="W5" s="141" t="s">
        <v>101</v>
      </c>
      <c r="X5" s="142" t="s">
        <v>102</v>
      </c>
      <c r="Y5" s="143" t="s">
        <v>103</v>
      </c>
      <c r="Z5" s="140" t="s">
        <v>90</v>
      </c>
      <c r="AA5" s="175" t="s">
        <v>104</v>
      </c>
      <c r="AD5" s="139" t="s">
        <v>100</v>
      </c>
      <c r="AE5" s="140"/>
      <c r="AF5" s="141" t="s">
        <v>101</v>
      </c>
      <c r="AG5" s="176" t="s">
        <v>102</v>
      </c>
      <c r="AH5" s="143" t="s">
        <v>103</v>
      </c>
      <c r="AI5" s="140" t="s">
        <v>90</v>
      </c>
      <c r="AJ5" s="175" t="s">
        <v>104</v>
      </c>
      <c r="AM5" s="139" t="s">
        <v>100</v>
      </c>
      <c r="AN5" s="140"/>
      <c r="AO5" s="141" t="s">
        <v>101</v>
      </c>
      <c r="AP5" s="176" t="s">
        <v>102</v>
      </c>
      <c r="AQ5" s="143" t="s">
        <v>103</v>
      </c>
      <c r="AR5" s="140" t="s">
        <v>90</v>
      </c>
      <c r="AS5" s="175" t="s">
        <v>104</v>
      </c>
      <c r="AV5" s="139" t="s">
        <v>100</v>
      </c>
      <c r="AW5" s="140"/>
      <c r="AX5" s="141" t="s">
        <v>101</v>
      </c>
      <c r="AY5" s="176" t="s">
        <v>102</v>
      </c>
      <c r="AZ5" s="143" t="s">
        <v>103</v>
      </c>
      <c r="BA5" s="140" t="s">
        <v>90</v>
      </c>
      <c r="BB5" s="175" t="s">
        <v>104</v>
      </c>
      <c r="BE5" s="139" t="s">
        <v>100</v>
      </c>
      <c r="BF5" s="140"/>
      <c r="BG5" s="141" t="s">
        <v>101</v>
      </c>
      <c r="BH5" s="176" t="s">
        <v>102</v>
      </c>
      <c r="BI5" s="143" t="s">
        <v>103</v>
      </c>
      <c r="BJ5" s="140" t="s">
        <v>90</v>
      </c>
      <c r="BK5" s="175" t="s">
        <v>104</v>
      </c>
      <c r="BN5" s="139" t="s">
        <v>100</v>
      </c>
      <c r="BO5" s="140"/>
      <c r="BP5" s="141" t="s">
        <v>101</v>
      </c>
      <c r="BQ5" s="176" t="s">
        <v>102</v>
      </c>
      <c r="BR5" s="143" t="s">
        <v>103</v>
      </c>
      <c r="BS5" s="140" t="s">
        <v>90</v>
      </c>
      <c r="BT5" s="175" t="s">
        <v>104</v>
      </c>
      <c r="BW5" s="139" t="s">
        <v>100</v>
      </c>
      <c r="BX5" s="140"/>
      <c r="BY5" s="141" t="s">
        <v>101</v>
      </c>
      <c r="BZ5" s="176" t="s">
        <v>102</v>
      </c>
      <c r="CA5" s="143" t="s">
        <v>103</v>
      </c>
      <c r="CB5" s="140" t="s">
        <v>90</v>
      </c>
      <c r="CC5" s="175" t="s">
        <v>104</v>
      </c>
      <c r="CF5" s="139" t="s">
        <v>100</v>
      </c>
      <c r="CG5" s="140"/>
      <c r="CH5" s="141" t="s">
        <v>101</v>
      </c>
      <c r="CI5" s="176" t="s">
        <v>102</v>
      </c>
      <c r="CJ5" s="143" t="s">
        <v>103</v>
      </c>
      <c r="CK5" s="140" t="s">
        <v>90</v>
      </c>
      <c r="CL5" s="175" t="s">
        <v>104</v>
      </c>
      <c r="CO5" s="139" t="s">
        <v>100</v>
      </c>
      <c r="CP5" s="140"/>
      <c r="CQ5" s="141" t="s">
        <v>101</v>
      </c>
      <c r="CR5" s="176" t="s">
        <v>102</v>
      </c>
      <c r="CS5" s="143" t="s">
        <v>103</v>
      </c>
      <c r="CT5" s="140" t="s">
        <v>90</v>
      </c>
      <c r="CU5" s="175" t="s">
        <v>104</v>
      </c>
      <c r="CX5" s="139" t="s">
        <v>100</v>
      </c>
      <c r="CY5" s="140"/>
      <c r="CZ5" s="141" t="s">
        <v>101</v>
      </c>
      <c r="DA5" s="176" t="s">
        <v>102</v>
      </c>
      <c r="DB5" s="143" t="s">
        <v>103</v>
      </c>
      <c r="DC5" s="140" t="s">
        <v>90</v>
      </c>
      <c r="DD5" s="175" t="s">
        <v>104</v>
      </c>
      <c r="DG5" s="139" t="s">
        <v>100</v>
      </c>
      <c r="DH5" s="140"/>
      <c r="DI5" s="141" t="s">
        <v>101</v>
      </c>
      <c r="DJ5" s="176" t="s">
        <v>102</v>
      </c>
      <c r="DK5" s="143" t="s">
        <v>103</v>
      </c>
      <c r="DL5" s="140" t="s">
        <v>90</v>
      </c>
      <c r="DM5" s="175" t="s">
        <v>104</v>
      </c>
      <c r="DP5" s="139" t="s">
        <v>100</v>
      </c>
      <c r="DQ5" s="140"/>
      <c r="DR5" s="141" t="s">
        <v>101</v>
      </c>
      <c r="DS5" s="176" t="s">
        <v>102</v>
      </c>
      <c r="DT5" s="143" t="s">
        <v>103</v>
      </c>
      <c r="DU5" s="140" t="s">
        <v>90</v>
      </c>
      <c r="DV5" s="175" t="s">
        <v>104</v>
      </c>
      <c r="DY5" s="139" t="s">
        <v>100</v>
      </c>
      <c r="DZ5" s="140"/>
      <c r="EA5" s="141" t="s">
        <v>101</v>
      </c>
      <c r="EB5" s="176" t="s">
        <v>102</v>
      </c>
      <c r="EC5" s="143" t="s">
        <v>103</v>
      </c>
      <c r="ED5" s="140" t="s">
        <v>90</v>
      </c>
      <c r="EE5" s="175" t="s">
        <v>104</v>
      </c>
      <c r="EH5" s="139" t="s">
        <v>100</v>
      </c>
      <c r="EI5" s="140"/>
      <c r="EJ5" s="141" t="s">
        <v>101</v>
      </c>
      <c r="EK5" s="176" t="s">
        <v>102</v>
      </c>
      <c r="EL5" s="143" t="s">
        <v>103</v>
      </c>
      <c r="EM5" s="140" t="s">
        <v>90</v>
      </c>
      <c r="EN5" s="175" t="s">
        <v>104</v>
      </c>
      <c r="EQ5" s="139" t="s">
        <v>100</v>
      </c>
      <c r="ER5" s="140"/>
      <c r="ES5" s="141" t="s">
        <v>101</v>
      </c>
      <c r="ET5" s="176" t="s">
        <v>102</v>
      </c>
      <c r="EU5" s="143" t="s">
        <v>103</v>
      </c>
      <c r="EV5" s="140" t="s">
        <v>90</v>
      </c>
      <c r="EW5" s="175" t="s">
        <v>104</v>
      </c>
    </row>
    <row r="6" spans="2:153" ht="15" customHeight="1">
      <c r="B6" s="116" t="s">
        <v>105</v>
      </c>
      <c r="C6" s="120" t="s">
        <v>79</v>
      </c>
      <c r="D6" s="109" t="s">
        <v>93</v>
      </c>
      <c r="E6" s="131" t="s">
        <v>196</v>
      </c>
      <c r="F6" s="132" t="s">
        <v>197</v>
      </c>
      <c r="G6" s="110" t="s">
        <v>198</v>
      </c>
      <c r="H6" s="108" t="s">
        <v>199</v>
      </c>
      <c r="I6" s="121">
        <v>1720000</v>
      </c>
      <c r="K6" s="116" t="s">
        <v>105</v>
      </c>
      <c r="L6" s="152" t="s">
        <v>63</v>
      </c>
      <c r="M6" s="103"/>
      <c r="N6" s="157" t="s">
        <v>373</v>
      </c>
      <c r="O6" s="158" t="s">
        <v>283</v>
      </c>
      <c r="P6" s="104" t="s">
        <v>357</v>
      </c>
      <c r="Q6" s="103" t="s">
        <v>217</v>
      </c>
      <c r="R6" s="119">
        <v>900000</v>
      </c>
      <c r="T6" s="116" t="s">
        <v>105</v>
      </c>
      <c r="U6" s="152" t="s">
        <v>81</v>
      </c>
      <c r="V6" s="103"/>
      <c r="W6" s="184" t="s">
        <v>469</v>
      </c>
      <c r="X6" s="153" t="s">
        <v>468</v>
      </c>
      <c r="Y6" s="104" t="s">
        <v>305</v>
      </c>
      <c r="Z6" s="103" t="s">
        <v>220</v>
      </c>
      <c r="AA6" s="185">
        <v>1241667</v>
      </c>
      <c r="AC6" s="116" t="s">
        <v>105</v>
      </c>
      <c r="AD6" s="120" t="s">
        <v>82</v>
      </c>
      <c r="AE6" s="108"/>
      <c r="AF6" s="167" t="s">
        <v>593</v>
      </c>
      <c r="AG6" s="109" t="s">
        <v>20</v>
      </c>
      <c r="AH6" s="110" t="s">
        <v>216</v>
      </c>
      <c r="AI6" s="108" t="s">
        <v>236</v>
      </c>
      <c r="AJ6" s="186">
        <v>4000000</v>
      </c>
      <c r="AL6" s="116" t="s">
        <v>105</v>
      </c>
      <c r="AM6" s="212" t="s">
        <v>82</v>
      </c>
      <c r="AN6" s="203"/>
      <c r="AO6" s="204" t="s">
        <v>643</v>
      </c>
      <c r="AP6" s="204" t="s">
        <v>704</v>
      </c>
      <c r="AQ6" s="208" t="s">
        <v>305</v>
      </c>
      <c r="AR6" s="205" t="s">
        <v>236</v>
      </c>
      <c r="AS6" s="213">
        <v>850000</v>
      </c>
      <c r="AU6" s="116" t="s">
        <v>105</v>
      </c>
      <c r="AV6" s="253" t="s">
        <v>107</v>
      </c>
      <c r="AW6" s="245"/>
      <c r="AX6" s="241" t="s">
        <v>734</v>
      </c>
      <c r="AY6" s="241" t="s">
        <v>339</v>
      </c>
      <c r="AZ6" s="261" t="s">
        <v>385</v>
      </c>
      <c r="BA6" s="239" t="s">
        <v>199</v>
      </c>
      <c r="BB6" s="254">
        <v>942400</v>
      </c>
      <c r="BD6" s="116" t="s">
        <v>105</v>
      </c>
      <c r="BE6" s="253" t="s">
        <v>83</v>
      </c>
      <c r="BF6" s="245"/>
      <c r="BG6" s="241" t="s">
        <v>803</v>
      </c>
      <c r="BH6" s="241" t="s">
        <v>801</v>
      </c>
      <c r="BI6" s="262" t="s">
        <v>255</v>
      </c>
      <c r="BJ6" s="240" t="s">
        <v>199</v>
      </c>
      <c r="BK6" s="254">
        <v>535000</v>
      </c>
      <c r="BM6" s="116" t="s">
        <v>105</v>
      </c>
      <c r="BN6" s="253" t="s">
        <v>63</v>
      </c>
      <c r="BO6" s="245"/>
      <c r="BP6" s="241" t="s">
        <v>870</v>
      </c>
      <c r="BQ6" s="241" t="s">
        <v>233</v>
      </c>
      <c r="BR6" s="262" t="s">
        <v>305</v>
      </c>
      <c r="BS6" s="239" t="s">
        <v>236</v>
      </c>
      <c r="BT6" s="254">
        <v>760000</v>
      </c>
      <c r="BV6" s="116" t="s">
        <v>105</v>
      </c>
      <c r="BW6" s="279" t="s">
        <v>107</v>
      </c>
      <c r="BX6" s="278"/>
      <c r="BY6" s="267" t="s">
        <v>927</v>
      </c>
      <c r="BZ6" s="267" t="s">
        <v>964</v>
      </c>
      <c r="CA6" s="268" t="s">
        <v>213</v>
      </c>
      <c r="CB6" s="277" t="s">
        <v>199</v>
      </c>
      <c r="CC6" s="276">
        <v>650000</v>
      </c>
      <c r="CE6" s="116" t="s">
        <v>105</v>
      </c>
      <c r="CF6" s="291" t="s">
        <v>81</v>
      </c>
      <c r="CG6" s="283"/>
      <c r="CH6" s="284" t="s">
        <v>984</v>
      </c>
      <c r="CI6" s="284" t="s">
        <v>724</v>
      </c>
      <c r="CJ6" s="302" t="s">
        <v>202</v>
      </c>
      <c r="CK6" s="282" t="s">
        <v>236</v>
      </c>
      <c r="CL6" s="292">
        <v>500000</v>
      </c>
      <c r="CN6" s="116" t="s">
        <v>105</v>
      </c>
      <c r="CO6" s="312" t="s">
        <v>80</v>
      </c>
      <c r="CP6" s="283"/>
      <c r="CQ6" s="284" t="s">
        <v>1093</v>
      </c>
      <c r="CR6" s="84" t="s">
        <v>382</v>
      </c>
      <c r="CS6" s="329" t="s">
        <v>210</v>
      </c>
      <c r="CT6" s="282" t="s">
        <v>199</v>
      </c>
      <c r="CU6" s="313">
        <v>1750000</v>
      </c>
      <c r="CW6" s="116" t="s">
        <v>105</v>
      </c>
      <c r="CX6" s="312" t="s">
        <v>16</v>
      </c>
      <c r="CY6" s="283"/>
      <c r="CZ6" s="284" t="s">
        <v>952</v>
      </c>
      <c r="DA6" s="84" t="s">
        <v>973</v>
      </c>
      <c r="DB6" s="329" t="s">
        <v>213</v>
      </c>
      <c r="DC6" s="282" t="s">
        <v>220</v>
      </c>
      <c r="DD6" s="313">
        <v>1400000</v>
      </c>
      <c r="DF6" s="116" t="s">
        <v>105</v>
      </c>
      <c r="DG6" s="312" t="s">
        <v>80</v>
      </c>
      <c r="DH6" s="283"/>
      <c r="DI6" s="284" t="s">
        <v>1155</v>
      </c>
      <c r="DJ6" s="322" t="s">
        <v>318</v>
      </c>
      <c r="DK6" s="319" t="s">
        <v>317</v>
      </c>
      <c r="DL6" s="282" t="s">
        <v>220</v>
      </c>
      <c r="DM6" s="313">
        <v>750000</v>
      </c>
      <c r="DO6" s="116" t="s">
        <v>105</v>
      </c>
      <c r="DP6" s="312" t="s">
        <v>93</v>
      </c>
      <c r="DQ6" s="283" t="s">
        <v>63</v>
      </c>
      <c r="DR6" s="284" t="s">
        <v>955</v>
      </c>
      <c r="DS6" s="84" t="s">
        <v>494</v>
      </c>
      <c r="DT6" s="319" t="s">
        <v>255</v>
      </c>
      <c r="DU6" s="282" t="s">
        <v>199</v>
      </c>
      <c r="DV6" s="313">
        <v>2000000</v>
      </c>
      <c r="DX6" s="116" t="s">
        <v>105</v>
      </c>
      <c r="DY6" s="312" t="s">
        <v>63</v>
      </c>
      <c r="DZ6" s="283"/>
      <c r="EA6" s="284" t="s">
        <v>1355</v>
      </c>
      <c r="EB6" s="84" t="s">
        <v>251</v>
      </c>
      <c r="EC6" s="329" t="s">
        <v>198</v>
      </c>
      <c r="ED6" s="282" t="s">
        <v>199</v>
      </c>
      <c r="EE6" s="313">
        <v>2500000</v>
      </c>
      <c r="EG6" s="116" t="s">
        <v>105</v>
      </c>
      <c r="EH6" s="312" t="s">
        <v>16</v>
      </c>
      <c r="EI6" s="283"/>
      <c r="EJ6" s="284" t="s">
        <v>816</v>
      </c>
      <c r="EK6" s="84" t="s">
        <v>1414</v>
      </c>
      <c r="EL6" s="329" t="s">
        <v>219</v>
      </c>
      <c r="EM6" s="282" t="s">
        <v>199</v>
      </c>
      <c r="EN6" s="313">
        <v>1675000</v>
      </c>
      <c r="EP6" s="116" t="s">
        <v>105</v>
      </c>
      <c r="EQ6" s="312" t="s">
        <v>107</v>
      </c>
      <c r="ER6" s="283"/>
      <c r="ES6" s="284" t="s">
        <v>1215</v>
      </c>
      <c r="ET6" s="84" t="s">
        <v>1494</v>
      </c>
      <c r="EU6" s="319" t="s">
        <v>465</v>
      </c>
      <c r="EV6" s="282" t="s">
        <v>236</v>
      </c>
      <c r="EW6" s="313">
        <v>275000</v>
      </c>
    </row>
    <row r="7" spans="2:153">
      <c r="B7" s="117" t="s">
        <v>106</v>
      </c>
      <c r="C7" s="122" t="s">
        <v>93</v>
      </c>
      <c r="D7" s="111" t="s">
        <v>80</v>
      </c>
      <c r="E7" s="131" t="s">
        <v>200</v>
      </c>
      <c r="F7" s="132" t="s">
        <v>201</v>
      </c>
      <c r="G7" s="110" t="s">
        <v>202</v>
      </c>
      <c r="H7" s="108" t="s">
        <v>203</v>
      </c>
      <c r="I7" s="121">
        <v>1600000</v>
      </c>
      <c r="K7" s="117" t="s">
        <v>106</v>
      </c>
      <c r="L7" s="122" t="s">
        <v>81</v>
      </c>
      <c r="M7" s="111"/>
      <c r="N7" s="131" t="s">
        <v>374</v>
      </c>
      <c r="O7" s="132" t="s">
        <v>375</v>
      </c>
      <c r="P7" s="110" t="s">
        <v>213</v>
      </c>
      <c r="Q7" s="108" t="s">
        <v>199</v>
      </c>
      <c r="R7" s="121">
        <v>8700000</v>
      </c>
      <c r="T7" s="117" t="s">
        <v>106</v>
      </c>
      <c r="U7" s="122" t="s">
        <v>63</v>
      </c>
      <c r="V7" s="111"/>
      <c r="W7" s="168" t="s">
        <v>474</v>
      </c>
      <c r="X7" s="111" t="s">
        <v>21</v>
      </c>
      <c r="Y7" s="110" t="s">
        <v>242</v>
      </c>
      <c r="Z7" s="108" t="s">
        <v>236</v>
      </c>
      <c r="AA7" s="186">
        <v>1700000</v>
      </c>
      <c r="AC7" s="117" t="s">
        <v>106</v>
      </c>
      <c r="AD7" s="122" t="s">
        <v>81</v>
      </c>
      <c r="AE7" s="111"/>
      <c r="AF7" s="168" t="s">
        <v>594</v>
      </c>
      <c r="AG7" s="111" t="s">
        <v>346</v>
      </c>
      <c r="AH7" s="110" t="s">
        <v>258</v>
      </c>
      <c r="AI7" s="108" t="s">
        <v>217</v>
      </c>
      <c r="AJ7" s="186">
        <v>750000</v>
      </c>
      <c r="AL7" s="117" t="s">
        <v>106</v>
      </c>
      <c r="AM7" s="214" t="s">
        <v>80</v>
      </c>
      <c r="AN7" s="206"/>
      <c r="AO7" s="14" t="s">
        <v>644</v>
      </c>
      <c r="AP7" s="14" t="s">
        <v>705</v>
      </c>
      <c r="AQ7" s="209" t="s">
        <v>385</v>
      </c>
      <c r="AR7" s="38" t="s">
        <v>265</v>
      </c>
      <c r="AS7" s="215">
        <v>850000</v>
      </c>
      <c r="AU7" s="117" t="s">
        <v>106</v>
      </c>
      <c r="AV7" s="253" t="s">
        <v>81</v>
      </c>
      <c r="AW7" s="245"/>
      <c r="AX7" s="241" t="s">
        <v>735</v>
      </c>
      <c r="AY7" s="241" t="s">
        <v>212</v>
      </c>
      <c r="AZ7" s="262" t="s">
        <v>258</v>
      </c>
      <c r="BA7" s="239" t="s">
        <v>217</v>
      </c>
      <c r="BB7" s="254">
        <v>800000</v>
      </c>
      <c r="BD7" s="117" t="s">
        <v>106</v>
      </c>
      <c r="BE7" s="253" t="s">
        <v>107</v>
      </c>
      <c r="BF7" s="245"/>
      <c r="BG7" s="241" t="s">
        <v>804</v>
      </c>
      <c r="BH7" s="241" t="s">
        <v>439</v>
      </c>
      <c r="BI7" s="262" t="s">
        <v>335</v>
      </c>
      <c r="BJ7" s="240" t="s">
        <v>236</v>
      </c>
      <c r="BK7" s="254">
        <v>1400000</v>
      </c>
      <c r="BM7" s="117" t="s">
        <v>106</v>
      </c>
      <c r="BN7" s="253" t="s">
        <v>93</v>
      </c>
      <c r="BO7" s="245"/>
      <c r="BP7" s="241" t="s">
        <v>528</v>
      </c>
      <c r="BQ7" s="241" t="s">
        <v>589</v>
      </c>
      <c r="BR7" s="262" t="s">
        <v>210</v>
      </c>
      <c r="BS7" s="239" t="s">
        <v>265</v>
      </c>
      <c r="BT7" s="254">
        <v>627000</v>
      </c>
      <c r="BV7" s="117" t="s">
        <v>106</v>
      </c>
      <c r="BW7" s="253" t="s">
        <v>81</v>
      </c>
      <c r="BX7" s="245"/>
      <c r="BY7" s="241" t="s">
        <v>928</v>
      </c>
      <c r="BZ7" s="241" t="s">
        <v>337</v>
      </c>
      <c r="CA7" s="262" t="s">
        <v>242</v>
      </c>
      <c r="CB7" s="239" t="s">
        <v>217</v>
      </c>
      <c r="CC7" s="254">
        <v>880000</v>
      </c>
      <c r="CE7" s="117" t="s">
        <v>106</v>
      </c>
      <c r="CF7" s="293" t="s">
        <v>107</v>
      </c>
      <c r="CG7" s="286"/>
      <c r="CH7" s="287" t="s">
        <v>985</v>
      </c>
      <c r="CI7" s="287" t="s">
        <v>352</v>
      </c>
      <c r="CJ7" s="303" t="s">
        <v>255</v>
      </c>
      <c r="CK7" s="285" t="s">
        <v>217</v>
      </c>
      <c r="CL7" s="294">
        <v>500000</v>
      </c>
      <c r="CN7" s="117" t="s">
        <v>106</v>
      </c>
      <c r="CO7" s="314" t="s">
        <v>16</v>
      </c>
      <c r="CP7" s="286" t="s">
        <v>107</v>
      </c>
      <c r="CQ7" s="287" t="s">
        <v>1094</v>
      </c>
      <c r="CR7" s="84" t="s">
        <v>591</v>
      </c>
      <c r="CS7" s="319" t="s">
        <v>252</v>
      </c>
      <c r="CT7" s="285" t="s">
        <v>199</v>
      </c>
      <c r="CU7" s="315">
        <v>2100000</v>
      </c>
      <c r="CW7" s="117" t="s">
        <v>106</v>
      </c>
      <c r="CX7" s="314" t="s">
        <v>93</v>
      </c>
      <c r="CY7" s="286"/>
      <c r="CZ7" s="287" t="s">
        <v>734</v>
      </c>
      <c r="DA7" s="84" t="s">
        <v>471</v>
      </c>
      <c r="DB7" s="319" t="s">
        <v>216</v>
      </c>
      <c r="DC7" s="285" t="s">
        <v>220</v>
      </c>
      <c r="DD7" s="315">
        <v>975000</v>
      </c>
      <c r="DF7" s="117" t="s">
        <v>106</v>
      </c>
      <c r="DG7" s="314" t="s">
        <v>93</v>
      </c>
      <c r="DH7" s="286"/>
      <c r="DI7" s="287" t="s">
        <v>1156</v>
      </c>
      <c r="DJ7" s="84" t="s">
        <v>738</v>
      </c>
      <c r="DK7" s="319" t="s">
        <v>340</v>
      </c>
      <c r="DL7" s="285" t="s">
        <v>207</v>
      </c>
      <c r="DM7" s="315">
        <v>825000</v>
      </c>
      <c r="DO7" s="117" t="s">
        <v>106</v>
      </c>
      <c r="DP7" s="314" t="s">
        <v>107</v>
      </c>
      <c r="DQ7" s="286" t="s">
        <v>16</v>
      </c>
      <c r="DR7" s="287" t="s">
        <v>1040</v>
      </c>
      <c r="DS7" s="84" t="s">
        <v>1477</v>
      </c>
      <c r="DT7" s="319" t="s">
        <v>242</v>
      </c>
      <c r="DU7" s="285" t="s">
        <v>226</v>
      </c>
      <c r="DV7" s="315">
        <v>2400000</v>
      </c>
      <c r="DX7" s="117" t="s">
        <v>106</v>
      </c>
      <c r="DY7" s="314" t="s">
        <v>16</v>
      </c>
      <c r="DZ7" s="286"/>
      <c r="EA7" s="287" t="s">
        <v>1356</v>
      </c>
      <c r="EB7" s="84" t="s">
        <v>1461</v>
      </c>
      <c r="EC7" s="319" t="s">
        <v>335</v>
      </c>
      <c r="ED7" s="285" t="s">
        <v>217</v>
      </c>
      <c r="EE7" s="315">
        <v>550000</v>
      </c>
      <c r="EG7" s="117" t="s">
        <v>106</v>
      </c>
      <c r="EH7" s="314" t="s">
        <v>73</v>
      </c>
      <c r="EI7" s="286"/>
      <c r="EJ7" s="287" t="s">
        <v>998</v>
      </c>
      <c r="EK7" s="84" t="s">
        <v>249</v>
      </c>
      <c r="EL7" s="319" t="s">
        <v>465</v>
      </c>
      <c r="EM7" s="285" t="s">
        <v>207</v>
      </c>
      <c r="EN7" s="315">
        <v>850000</v>
      </c>
      <c r="EP7" s="117" t="s">
        <v>106</v>
      </c>
      <c r="EQ7" s="314" t="s">
        <v>73</v>
      </c>
      <c r="ER7" s="286"/>
      <c r="ES7" s="287" t="s">
        <v>881</v>
      </c>
      <c r="ET7" s="84" t="s">
        <v>912</v>
      </c>
      <c r="EU7" s="319" t="s">
        <v>213</v>
      </c>
      <c r="EV7" s="285" t="s">
        <v>281</v>
      </c>
      <c r="EW7" s="315">
        <v>3350000</v>
      </c>
    </row>
    <row r="8" spans="2:153">
      <c r="B8" s="117" t="s">
        <v>108</v>
      </c>
      <c r="C8" s="122" t="s">
        <v>107</v>
      </c>
      <c r="D8" s="111"/>
      <c r="E8" s="131" t="s">
        <v>204</v>
      </c>
      <c r="F8" s="132" t="s">
        <v>205</v>
      </c>
      <c r="G8" s="110" t="s">
        <v>206</v>
      </c>
      <c r="H8" s="108" t="s">
        <v>207</v>
      </c>
      <c r="I8" s="121">
        <v>3250000</v>
      </c>
      <c r="K8" s="117" t="s">
        <v>108</v>
      </c>
      <c r="L8" s="122" t="s">
        <v>107</v>
      </c>
      <c r="M8" s="111"/>
      <c r="N8" s="131" t="s">
        <v>376</v>
      </c>
      <c r="O8" s="132" t="s">
        <v>377</v>
      </c>
      <c r="P8" s="110" t="s">
        <v>216</v>
      </c>
      <c r="Q8" s="108" t="s">
        <v>217</v>
      </c>
      <c r="R8" s="121">
        <v>875000</v>
      </c>
      <c r="T8" s="117" t="s">
        <v>108</v>
      </c>
      <c r="U8" s="122" t="s">
        <v>93</v>
      </c>
      <c r="V8" s="111"/>
      <c r="W8" s="168" t="s">
        <v>475</v>
      </c>
      <c r="X8" s="111" t="s">
        <v>359</v>
      </c>
      <c r="Y8" s="110" t="s">
        <v>465</v>
      </c>
      <c r="Z8" s="108" t="s">
        <v>236</v>
      </c>
      <c r="AA8" s="186">
        <v>843333</v>
      </c>
      <c r="AC8" s="117" t="s">
        <v>108</v>
      </c>
      <c r="AD8" s="122" t="s">
        <v>107</v>
      </c>
      <c r="AE8" s="111"/>
      <c r="AF8" s="168" t="s">
        <v>595</v>
      </c>
      <c r="AG8" s="111" t="s">
        <v>273</v>
      </c>
      <c r="AH8" s="110" t="s">
        <v>255</v>
      </c>
      <c r="AI8" s="108" t="s">
        <v>199</v>
      </c>
      <c r="AJ8" s="186">
        <v>900000</v>
      </c>
      <c r="AL8" s="117" t="s">
        <v>108</v>
      </c>
      <c r="AM8" s="214" t="s">
        <v>81</v>
      </c>
      <c r="AN8" s="206"/>
      <c r="AO8" s="14" t="s">
        <v>715</v>
      </c>
      <c r="AP8" s="14" t="s">
        <v>706</v>
      </c>
      <c r="AQ8" s="209" t="s">
        <v>206</v>
      </c>
      <c r="AR8" s="38" t="s">
        <v>217</v>
      </c>
      <c r="AS8" s="215">
        <v>1100000</v>
      </c>
      <c r="AU8" s="117" t="s">
        <v>108</v>
      </c>
      <c r="AV8" s="253" t="s">
        <v>83</v>
      </c>
      <c r="AW8" s="245"/>
      <c r="AX8" s="241" t="s">
        <v>745</v>
      </c>
      <c r="AY8" s="241" t="s">
        <v>736</v>
      </c>
      <c r="AZ8" s="262" t="s">
        <v>340</v>
      </c>
      <c r="BA8" s="239" t="s">
        <v>281</v>
      </c>
      <c r="BB8" s="254">
        <v>875000</v>
      </c>
      <c r="BD8" s="117" t="s">
        <v>108</v>
      </c>
      <c r="BE8" s="253" t="s">
        <v>63</v>
      </c>
      <c r="BF8" s="245"/>
      <c r="BG8" s="241" t="s">
        <v>479</v>
      </c>
      <c r="BH8" s="241" t="s">
        <v>472</v>
      </c>
      <c r="BI8" s="262" t="s">
        <v>320</v>
      </c>
      <c r="BJ8" s="240" t="s">
        <v>199</v>
      </c>
      <c r="BK8" s="254">
        <v>627000</v>
      </c>
      <c r="BM8" s="117" t="s">
        <v>108</v>
      </c>
      <c r="BN8" s="253" t="s">
        <v>107</v>
      </c>
      <c r="BO8" s="245"/>
      <c r="BP8" s="241" t="s">
        <v>516</v>
      </c>
      <c r="BQ8" s="241" t="s">
        <v>502</v>
      </c>
      <c r="BR8" s="262" t="s">
        <v>210</v>
      </c>
      <c r="BS8" s="239" t="s">
        <v>226</v>
      </c>
      <c r="BT8" s="254">
        <v>1000000</v>
      </c>
      <c r="BV8" s="117" t="s">
        <v>108</v>
      </c>
      <c r="BW8" s="253" t="s">
        <v>80</v>
      </c>
      <c r="BX8" s="245"/>
      <c r="BY8" s="241" t="s">
        <v>929</v>
      </c>
      <c r="BZ8" s="241" t="s">
        <v>311</v>
      </c>
      <c r="CA8" s="262" t="s">
        <v>206</v>
      </c>
      <c r="CB8" s="239" t="s">
        <v>217</v>
      </c>
      <c r="CC8" s="254">
        <v>550000</v>
      </c>
      <c r="CE8" s="117" t="s">
        <v>108</v>
      </c>
      <c r="CF8" s="293" t="s">
        <v>80</v>
      </c>
      <c r="CG8" s="286"/>
      <c r="CH8" s="287" t="s">
        <v>620</v>
      </c>
      <c r="CI8" s="287" t="s">
        <v>575</v>
      </c>
      <c r="CJ8" s="303" t="s">
        <v>258</v>
      </c>
      <c r="CK8" s="285" t="s">
        <v>199</v>
      </c>
      <c r="CL8" s="294">
        <v>625000</v>
      </c>
      <c r="CN8" s="117" t="s">
        <v>108</v>
      </c>
      <c r="CO8" s="314" t="s">
        <v>107</v>
      </c>
      <c r="CP8" s="286" t="s">
        <v>16</v>
      </c>
      <c r="CQ8" s="287" t="s">
        <v>1095</v>
      </c>
      <c r="CR8" s="84" t="s">
        <v>339</v>
      </c>
      <c r="CS8" s="319" t="s">
        <v>340</v>
      </c>
      <c r="CT8" s="285" t="s">
        <v>281</v>
      </c>
      <c r="CU8" s="315">
        <v>675000</v>
      </c>
      <c r="CW8" s="117" t="s">
        <v>108</v>
      </c>
      <c r="CX8" s="314" t="s">
        <v>107</v>
      </c>
      <c r="CY8" s="286"/>
      <c r="CZ8" s="287" t="s">
        <v>832</v>
      </c>
      <c r="DA8" s="84" t="s">
        <v>486</v>
      </c>
      <c r="DB8" s="319" t="s">
        <v>229</v>
      </c>
      <c r="DC8" s="285" t="s">
        <v>217</v>
      </c>
      <c r="DD8" s="315">
        <v>500000</v>
      </c>
      <c r="DF8" s="117" t="s">
        <v>108</v>
      </c>
      <c r="DG8" s="314" t="s">
        <v>63</v>
      </c>
      <c r="DH8" s="286" t="s">
        <v>93</v>
      </c>
      <c r="DI8" s="287" t="s">
        <v>1157</v>
      </c>
      <c r="DJ8" s="322" t="s">
        <v>1384</v>
      </c>
      <c r="DK8" s="319" t="s">
        <v>216</v>
      </c>
      <c r="DL8" s="285" t="s">
        <v>199</v>
      </c>
      <c r="DM8" s="315">
        <v>975000</v>
      </c>
      <c r="DO8" s="117" t="s">
        <v>108</v>
      </c>
      <c r="DP8" s="314" t="s">
        <v>63</v>
      </c>
      <c r="DQ8" s="286" t="s">
        <v>93</v>
      </c>
      <c r="DR8" s="287" t="s">
        <v>1188</v>
      </c>
      <c r="DS8" s="84" t="s">
        <v>1476</v>
      </c>
      <c r="DT8" s="319" t="s">
        <v>317</v>
      </c>
      <c r="DU8" s="285" t="s">
        <v>220</v>
      </c>
      <c r="DV8" s="315">
        <v>325000</v>
      </c>
      <c r="DX8" s="117" t="s">
        <v>108</v>
      </c>
      <c r="DY8" s="314" t="s">
        <v>73</v>
      </c>
      <c r="DZ8" s="286"/>
      <c r="EA8" s="287" t="s">
        <v>1357</v>
      </c>
      <c r="EB8" s="84" t="s">
        <v>585</v>
      </c>
      <c r="EC8" s="319" t="s">
        <v>206</v>
      </c>
      <c r="ED8" s="285" t="s">
        <v>199</v>
      </c>
      <c r="EE8" s="315">
        <v>600000</v>
      </c>
      <c r="EG8" s="117" t="s">
        <v>108</v>
      </c>
      <c r="EH8" s="314" t="s">
        <v>107</v>
      </c>
      <c r="EI8" s="286"/>
      <c r="EJ8" s="287" t="s">
        <v>1415</v>
      </c>
      <c r="EK8" s="84" t="s">
        <v>1416</v>
      </c>
      <c r="EL8" s="319" t="s">
        <v>360</v>
      </c>
      <c r="EM8" s="285" t="s">
        <v>207</v>
      </c>
      <c r="EN8" s="315">
        <v>600000</v>
      </c>
      <c r="EP8" s="117" t="s">
        <v>108</v>
      </c>
      <c r="EQ8" s="314" t="s">
        <v>80</v>
      </c>
      <c r="ER8" s="286"/>
      <c r="ES8" s="287" t="s">
        <v>1143</v>
      </c>
      <c r="ET8" s="84" t="s">
        <v>1353</v>
      </c>
      <c r="EU8" s="319" t="s">
        <v>340</v>
      </c>
      <c r="EV8" s="285" t="s">
        <v>199</v>
      </c>
      <c r="EW8" s="315">
        <v>800000</v>
      </c>
    </row>
    <row r="9" spans="2:153">
      <c r="B9" s="117" t="s">
        <v>109</v>
      </c>
      <c r="C9" s="122" t="s">
        <v>63</v>
      </c>
      <c r="D9" s="111" t="s">
        <v>82</v>
      </c>
      <c r="E9" s="131" t="s">
        <v>208</v>
      </c>
      <c r="F9" s="132" t="s">
        <v>209</v>
      </c>
      <c r="G9" s="110" t="s">
        <v>210</v>
      </c>
      <c r="H9" s="108" t="s">
        <v>199</v>
      </c>
      <c r="I9" s="121">
        <v>5325000</v>
      </c>
      <c r="K9" s="117" t="s">
        <v>109</v>
      </c>
      <c r="L9" s="122" t="s">
        <v>93</v>
      </c>
      <c r="M9" s="111"/>
      <c r="N9" s="131" t="s">
        <v>378</v>
      </c>
      <c r="O9" s="132" t="s">
        <v>379</v>
      </c>
      <c r="P9" s="110" t="s">
        <v>335</v>
      </c>
      <c r="Q9" s="108" t="s">
        <v>217</v>
      </c>
      <c r="R9" s="121">
        <v>637777</v>
      </c>
      <c r="T9" s="117" t="s">
        <v>109</v>
      </c>
      <c r="U9" s="122" t="s">
        <v>16</v>
      </c>
      <c r="V9" s="111"/>
      <c r="W9" s="168" t="s">
        <v>476</v>
      </c>
      <c r="X9" s="111" t="s">
        <v>470</v>
      </c>
      <c r="Y9" s="110" t="s">
        <v>229</v>
      </c>
      <c r="Z9" s="108" t="s">
        <v>207</v>
      </c>
      <c r="AA9" s="186">
        <v>1300000</v>
      </c>
      <c r="AC9" s="117" t="s">
        <v>109</v>
      </c>
      <c r="AD9" s="122" t="s">
        <v>93</v>
      </c>
      <c r="AE9" s="111"/>
      <c r="AF9" s="168" t="s">
        <v>596</v>
      </c>
      <c r="AG9" s="111" t="s">
        <v>301</v>
      </c>
      <c r="AH9" s="110" t="s">
        <v>320</v>
      </c>
      <c r="AI9" s="108" t="s">
        <v>207</v>
      </c>
      <c r="AJ9" s="186">
        <v>875000</v>
      </c>
      <c r="AL9" s="117" t="s">
        <v>109</v>
      </c>
      <c r="AM9" s="214" t="s">
        <v>63</v>
      </c>
      <c r="AN9" s="206"/>
      <c r="AO9" s="14" t="s">
        <v>582</v>
      </c>
      <c r="AP9" s="14" t="s">
        <v>574</v>
      </c>
      <c r="AQ9" s="209" t="s">
        <v>223</v>
      </c>
      <c r="AR9" s="38" t="s">
        <v>217</v>
      </c>
      <c r="AS9" s="215">
        <v>850000</v>
      </c>
      <c r="AU9" s="117" t="s">
        <v>109</v>
      </c>
      <c r="AV9" s="253" t="s">
        <v>80</v>
      </c>
      <c r="AW9" s="245"/>
      <c r="AX9" s="241" t="s">
        <v>402</v>
      </c>
      <c r="AY9" s="241" t="s">
        <v>273</v>
      </c>
      <c r="AZ9" s="262" t="s">
        <v>261</v>
      </c>
      <c r="BA9" s="239" t="s">
        <v>207</v>
      </c>
      <c r="BB9" s="254">
        <v>585000</v>
      </c>
      <c r="BD9" s="117" t="s">
        <v>109</v>
      </c>
      <c r="BE9" s="253" t="s">
        <v>93</v>
      </c>
      <c r="BF9" s="245"/>
      <c r="BG9" s="241" t="s">
        <v>805</v>
      </c>
      <c r="BH9" s="241" t="s">
        <v>578</v>
      </c>
      <c r="BI9" s="262" t="s">
        <v>213</v>
      </c>
      <c r="BJ9" s="240" t="s">
        <v>220</v>
      </c>
      <c r="BK9" s="254">
        <v>850000</v>
      </c>
      <c r="BM9" s="117" t="s">
        <v>109</v>
      </c>
      <c r="BN9" s="253" t="s">
        <v>16</v>
      </c>
      <c r="BO9" s="245"/>
      <c r="BP9" s="241" t="s">
        <v>871</v>
      </c>
      <c r="BQ9" s="241" t="s">
        <v>471</v>
      </c>
      <c r="BR9" s="262" t="s">
        <v>206</v>
      </c>
      <c r="BS9" s="239" t="s">
        <v>265</v>
      </c>
      <c r="BT9" s="254">
        <v>600000</v>
      </c>
      <c r="BV9" s="117" t="s">
        <v>109</v>
      </c>
      <c r="BW9" s="253" t="s">
        <v>73</v>
      </c>
      <c r="BX9" s="245" t="s">
        <v>63</v>
      </c>
      <c r="BY9" s="241" t="s">
        <v>965</v>
      </c>
      <c r="BZ9" s="241" t="s">
        <v>966</v>
      </c>
      <c r="CA9" s="262" t="s">
        <v>206</v>
      </c>
      <c r="CB9" s="239" t="s">
        <v>265</v>
      </c>
      <c r="CC9" s="254">
        <v>820000</v>
      </c>
      <c r="CE9" s="117" t="s">
        <v>109</v>
      </c>
      <c r="CF9" s="293" t="s">
        <v>16</v>
      </c>
      <c r="CG9" s="286"/>
      <c r="CH9" s="287" t="s">
        <v>757</v>
      </c>
      <c r="CI9" s="287" t="s">
        <v>364</v>
      </c>
      <c r="CJ9" s="303" t="s">
        <v>216</v>
      </c>
      <c r="CK9" s="285" t="s">
        <v>207</v>
      </c>
      <c r="CL9" s="294">
        <v>850000</v>
      </c>
      <c r="CN9" s="117" t="s">
        <v>109</v>
      </c>
      <c r="CO9" s="314" t="s">
        <v>73</v>
      </c>
      <c r="CP9" s="286"/>
      <c r="CQ9" s="287" t="s">
        <v>1096</v>
      </c>
      <c r="CR9" s="84" t="s">
        <v>507</v>
      </c>
      <c r="CS9" s="319" t="s">
        <v>72</v>
      </c>
      <c r="CT9" s="285" t="s">
        <v>236</v>
      </c>
      <c r="CU9" s="315">
        <v>1075000</v>
      </c>
      <c r="CW9" s="117" t="s">
        <v>109</v>
      </c>
      <c r="CX9" s="314" t="s">
        <v>73</v>
      </c>
      <c r="CY9" s="286"/>
      <c r="CZ9" s="287" t="s">
        <v>858</v>
      </c>
      <c r="DA9" s="84" t="s">
        <v>244</v>
      </c>
      <c r="DB9" s="319" t="s">
        <v>305</v>
      </c>
      <c r="DC9" s="285" t="s">
        <v>199</v>
      </c>
      <c r="DD9" s="315">
        <v>770000</v>
      </c>
      <c r="DF9" s="117" t="s">
        <v>109</v>
      </c>
      <c r="DG9" s="314" t="s">
        <v>107</v>
      </c>
      <c r="DH9" s="286"/>
      <c r="DI9" s="287" t="s">
        <v>1158</v>
      </c>
      <c r="DJ9" s="322" t="s">
        <v>228</v>
      </c>
      <c r="DK9" s="319" t="s">
        <v>317</v>
      </c>
      <c r="DL9" s="285" t="s">
        <v>207</v>
      </c>
      <c r="DM9" s="315">
        <v>450000</v>
      </c>
      <c r="DO9" s="117" t="s">
        <v>109</v>
      </c>
      <c r="DP9" s="314" t="s">
        <v>73</v>
      </c>
      <c r="DQ9" s="286"/>
      <c r="DR9" s="287" t="s">
        <v>1189</v>
      </c>
      <c r="DS9" s="84" t="s">
        <v>1478</v>
      </c>
      <c r="DT9" s="319" t="s">
        <v>320</v>
      </c>
      <c r="DU9" s="285" t="s">
        <v>236</v>
      </c>
      <c r="DV9" s="315">
        <v>850000</v>
      </c>
      <c r="DX9" s="117" t="s">
        <v>109</v>
      </c>
      <c r="DY9" s="314" t="s">
        <v>80</v>
      </c>
      <c r="DZ9" s="286" t="s">
        <v>107</v>
      </c>
      <c r="EA9" s="287" t="s">
        <v>1265</v>
      </c>
      <c r="EB9" s="84" t="s">
        <v>20</v>
      </c>
      <c r="EC9" s="319" t="s">
        <v>317</v>
      </c>
      <c r="ED9" s="285" t="s">
        <v>217</v>
      </c>
      <c r="EE9" s="315">
        <v>2125000</v>
      </c>
      <c r="EG9" s="117" t="s">
        <v>109</v>
      </c>
      <c r="EH9" s="314" t="s">
        <v>75</v>
      </c>
      <c r="EI9" s="286"/>
      <c r="EJ9" s="287" t="s">
        <v>1417</v>
      </c>
      <c r="EK9" s="84" t="s">
        <v>740</v>
      </c>
      <c r="EL9" s="319" t="s">
        <v>360</v>
      </c>
      <c r="EM9" s="285" t="s">
        <v>203</v>
      </c>
      <c r="EN9" s="315">
        <v>2600000</v>
      </c>
      <c r="EP9" s="117" t="s">
        <v>109</v>
      </c>
      <c r="EQ9" s="314" t="s">
        <v>75</v>
      </c>
      <c r="ER9" s="286"/>
      <c r="ES9" s="287" t="s">
        <v>1112</v>
      </c>
      <c r="ET9" s="320" t="s">
        <v>591</v>
      </c>
      <c r="EU9" s="321" t="s">
        <v>247</v>
      </c>
      <c r="EV9" s="285" t="s">
        <v>203</v>
      </c>
      <c r="EW9" s="315">
        <v>375000</v>
      </c>
    </row>
    <row r="10" spans="2:153">
      <c r="B10" s="117" t="s">
        <v>110</v>
      </c>
      <c r="C10" s="122" t="s">
        <v>73</v>
      </c>
      <c r="D10" s="111"/>
      <c r="E10" s="131" t="s">
        <v>211</v>
      </c>
      <c r="F10" s="132" t="s">
        <v>212</v>
      </c>
      <c r="G10" s="110" t="s">
        <v>213</v>
      </c>
      <c r="H10" s="108" t="s">
        <v>203</v>
      </c>
      <c r="I10" s="121">
        <v>3725000</v>
      </c>
      <c r="K10" s="117" t="s">
        <v>110</v>
      </c>
      <c r="L10" s="122" t="s">
        <v>82</v>
      </c>
      <c r="M10" s="111"/>
      <c r="N10" s="131" t="s">
        <v>380</v>
      </c>
      <c r="O10" s="132" t="s">
        <v>209</v>
      </c>
      <c r="P10" s="110" t="s">
        <v>252</v>
      </c>
      <c r="Q10" s="108" t="s">
        <v>207</v>
      </c>
      <c r="R10" s="121">
        <v>1300000</v>
      </c>
      <c r="T10" s="117" t="s">
        <v>110</v>
      </c>
      <c r="U10" s="122" t="s">
        <v>107</v>
      </c>
      <c r="V10" s="111"/>
      <c r="W10" s="168" t="s">
        <v>477</v>
      </c>
      <c r="X10" s="111" t="s">
        <v>471</v>
      </c>
      <c r="Y10" s="110" t="s">
        <v>206</v>
      </c>
      <c r="Z10" s="108" t="s">
        <v>236</v>
      </c>
      <c r="AA10" s="186">
        <v>821667</v>
      </c>
      <c r="AC10" s="117" t="s">
        <v>110</v>
      </c>
      <c r="AD10" s="122" t="s">
        <v>80</v>
      </c>
      <c r="AE10" s="111"/>
      <c r="AF10" s="168" t="s">
        <v>597</v>
      </c>
      <c r="AG10" s="111" t="s">
        <v>592</v>
      </c>
      <c r="AH10" s="110" t="s">
        <v>335</v>
      </c>
      <c r="AI10" s="108" t="s">
        <v>220</v>
      </c>
      <c r="AJ10" s="186">
        <v>725000</v>
      </c>
      <c r="AL10" s="117" t="s">
        <v>110</v>
      </c>
      <c r="AM10" s="214" t="s">
        <v>93</v>
      </c>
      <c r="AN10" s="206"/>
      <c r="AO10" s="14" t="s">
        <v>645</v>
      </c>
      <c r="AP10" s="14" t="s">
        <v>707</v>
      </c>
      <c r="AQ10" s="209" t="s">
        <v>239</v>
      </c>
      <c r="AR10" s="38" t="s">
        <v>217</v>
      </c>
      <c r="AS10" s="215">
        <v>575000</v>
      </c>
      <c r="AU10" s="117" t="s">
        <v>110</v>
      </c>
      <c r="AV10" s="253" t="s">
        <v>73</v>
      </c>
      <c r="AW10" s="245"/>
      <c r="AX10" s="241" t="s">
        <v>323</v>
      </c>
      <c r="AY10" s="241" t="s">
        <v>324</v>
      </c>
      <c r="AZ10" s="262" t="s">
        <v>552</v>
      </c>
      <c r="BA10" s="239" t="s">
        <v>207</v>
      </c>
      <c r="BB10" s="254">
        <v>750000</v>
      </c>
      <c r="BD10" s="117" t="s">
        <v>110</v>
      </c>
      <c r="BE10" s="253" t="s">
        <v>73</v>
      </c>
      <c r="BF10" s="245" t="s">
        <v>16</v>
      </c>
      <c r="BG10" s="241" t="s">
        <v>806</v>
      </c>
      <c r="BH10" s="241" t="s">
        <v>254</v>
      </c>
      <c r="BI10" s="262" t="s">
        <v>276</v>
      </c>
      <c r="BJ10" s="240" t="s">
        <v>226</v>
      </c>
      <c r="BK10" s="254">
        <v>1100000</v>
      </c>
      <c r="BM10" s="117" t="s">
        <v>110</v>
      </c>
      <c r="BN10" s="253" t="s">
        <v>80</v>
      </c>
      <c r="BO10" s="245"/>
      <c r="BP10" s="241" t="s">
        <v>872</v>
      </c>
      <c r="BQ10" s="241" t="s">
        <v>907</v>
      </c>
      <c r="BR10" s="262" t="s">
        <v>72</v>
      </c>
      <c r="BS10" s="239" t="s">
        <v>265</v>
      </c>
      <c r="BT10" s="254">
        <v>4500000</v>
      </c>
      <c r="BV10" s="117" t="s">
        <v>110</v>
      </c>
      <c r="BW10" s="253" t="s">
        <v>16</v>
      </c>
      <c r="BX10" s="245"/>
      <c r="BY10" s="241" t="s">
        <v>930</v>
      </c>
      <c r="BZ10" s="241" t="s">
        <v>263</v>
      </c>
      <c r="CA10" s="262" t="s">
        <v>213</v>
      </c>
      <c r="CB10" s="239" t="s">
        <v>226</v>
      </c>
      <c r="CC10" s="254">
        <v>3000000</v>
      </c>
      <c r="CE10" s="117" t="s">
        <v>110</v>
      </c>
      <c r="CF10" s="293" t="s">
        <v>73</v>
      </c>
      <c r="CG10" s="286"/>
      <c r="CH10" s="287" t="s">
        <v>1049</v>
      </c>
      <c r="CI10" s="287" t="s">
        <v>1048</v>
      </c>
      <c r="CJ10" s="303" t="s">
        <v>261</v>
      </c>
      <c r="CK10" s="285" t="s">
        <v>220</v>
      </c>
      <c r="CL10" s="294">
        <v>650000</v>
      </c>
      <c r="CN10" s="117" t="s">
        <v>110</v>
      </c>
      <c r="CO10" s="314" t="s">
        <v>93</v>
      </c>
      <c r="CP10" s="286" t="s">
        <v>80</v>
      </c>
      <c r="CQ10" s="287" t="s">
        <v>1097</v>
      </c>
      <c r="CR10" s="84" t="s">
        <v>722</v>
      </c>
      <c r="CS10" s="319" t="s">
        <v>255</v>
      </c>
      <c r="CT10" s="285" t="s">
        <v>236</v>
      </c>
      <c r="CU10" s="315">
        <v>475000</v>
      </c>
      <c r="CW10" s="117" t="s">
        <v>110</v>
      </c>
      <c r="CX10" s="314" t="s">
        <v>80</v>
      </c>
      <c r="CY10" s="286"/>
      <c r="CZ10" s="287" t="s">
        <v>1124</v>
      </c>
      <c r="DA10" s="84" t="s">
        <v>1400</v>
      </c>
      <c r="DB10" s="319" t="s">
        <v>252</v>
      </c>
      <c r="DC10" s="285" t="s">
        <v>1386</v>
      </c>
      <c r="DD10" s="315">
        <v>800000</v>
      </c>
      <c r="DF10" s="117" t="s">
        <v>110</v>
      </c>
      <c r="DG10" s="314" t="s">
        <v>16</v>
      </c>
      <c r="DH10" s="286"/>
      <c r="DI10" s="287" t="s">
        <v>1159</v>
      </c>
      <c r="DJ10" s="322" t="s">
        <v>451</v>
      </c>
      <c r="DK10" s="319" t="s">
        <v>385</v>
      </c>
      <c r="DL10" s="285" t="s">
        <v>220</v>
      </c>
      <c r="DM10" s="315">
        <v>975000</v>
      </c>
      <c r="DO10" s="117" t="s">
        <v>110</v>
      </c>
      <c r="DP10" s="314" t="s">
        <v>80</v>
      </c>
      <c r="DQ10" s="286"/>
      <c r="DR10" s="287" t="s">
        <v>1480</v>
      </c>
      <c r="DS10" s="84" t="s">
        <v>710</v>
      </c>
      <c r="DT10" s="319" t="s">
        <v>255</v>
      </c>
      <c r="DU10" s="285" t="s">
        <v>236</v>
      </c>
      <c r="DV10" s="315">
        <v>495000</v>
      </c>
      <c r="DX10" s="117" t="s">
        <v>110</v>
      </c>
      <c r="DY10" s="314" t="s">
        <v>107</v>
      </c>
      <c r="DZ10" s="286"/>
      <c r="EA10" s="287" t="s">
        <v>1460</v>
      </c>
      <c r="EB10" s="84" t="s">
        <v>212</v>
      </c>
      <c r="EC10" s="319" t="s">
        <v>229</v>
      </c>
      <c r="ED10" s="285" t="s">
        <v>207</v>
      </c>
      <c r="EE10" s="315">
        <v>2250000</v>
      </c>
      <c r="EG10" s="117" t="s">
        <v>110</v>
      </c>
      <c r="EH10" s="314" t="s">
        <v>80</v>
      </c>
      <c r="EI10" s="286"/>
      <c r="EJ10" s="287" t="s">
        <v>1418</v>
      </c>
      <c r="EK10" s="84" t="s">
        <v>1419</v>
      </c>
      <c r="EL10" s="319" t="s">
        <v>385</v>
      </c>
      <c r="EM10" s="285" t="s">
        <v>207</v>
      </c>
      <c r="EN10" s="315">
        <v>850000</v>
      </c>
      <c r="EP10" s="116" t="s">
        <v>115</v>
      </c>
      <c r="EQ10" s="312" t="s">
        <v>75</v>
      </c>
      <c r="ER10" s="283"/>
      <c r="ES10" s="284" t="s">
        <v>735</v>
      </c>
      <c r="ET10" s="84" t="s">
        <v>212</v>
      </c>
      <c r="EU10" s="319" t="s">
        <v>258</v>
      </c>
      <c r="EV10" s="282" t="s">
        <v>217</v>
      </c>
      <c r="EW10" s="313">
        <v>225000</v>
      </c>
    </row>
    <row r="11" spans="2:153">
      <c r="B11" s="117" t="s">
        <v>111</v>
      </c>
      <c r="C11" s="122" t="s">
        <v>81</v>
      </c>
      <c r="D11" s="111"/>
      <c r="E11" s="131" t="s">
        <v>214</v>
      </c>
      <c r="F11" s="132" t="s">
        <v>215</v>
      </c>
      <c r="G11" s="110" t="s">
        <v>216</v>
      </c>
      <c r="H11" s="108" t="s">
        <v>217</v>
      </c>
      <c r="I11" s="121">
        <v>650000</v>
      </c>
      <c r="K11" s="117" t="s">
        <v>111</v>
      </c>
      <c r="L11" s="122" t="s">
        <v>16</v>
      </c>
      <c r="M11" s="111"/>
      <c r="N11" s="131" t="s">
        <v>381</v>
      </c>
      <c r="O11" s="132" t="s">
        <v>382</v>
      </c>
      <c r="P11" s="110" t="s">
        <v>317</v>
      </c>
      <c r="Q11" s="108" t="s">
        <v>199</v>
      </c>
      <c r="R11" s="121">
        <v>854166</v>
      </c>
      <c r="T11" s="117" t="s">
        <v>111</v>
      </c>
      <c r="U11" s="122" t="s">
        <v>82</v>
      </c>
      <c r="V11" s="111"/>
      <c r="W11" s="168" t="s">
        <v>478</v>
      </c>
      <c r="X11" s="111" t="s">
        <v>43</v>
      </c>
      <c r="Y11" s="110" t="s">
        <v>320</v>
      </c>
      <c r="Z11" s="108" t="s">
        <v>207</v>
      </c>
      <c r="AA11" s="186">
        <v>3100000</v>
      </c>
      <c r="AC11" s="117" t="s">
        <v>111</v>
      </c>
      <c r="AD11" s="122" t="s">
        <v>16</v>
      </c>
      <c r="AE11" s="111"/>
      <c r="AF11" s="168" t="s">
        <v>598</v>
      </c>
      <c r="AG11" s="111" t="s">
        <v>565</v>
      </c>
      <c r="AH11" s="110" t="s">
        <v>252</v>
      </c>
      <c r="AI11" s="108" t="s">
        <v>207</v>
      </c>
      <c r="AJ11" s="186">
        <v>875000</v>
      </c>
      <c r="AL11" s="117" t="s">
        <v>111</v>
      </c>
      <c r="AM11" s="214" t="s">
        <v>73</v>
      </c>
      <c r="AN11" s="206"/>
      <c r="AO11" s="14" t="s">
        <v>646</v>
      </c>
      <c r="AP11" s="14" t="s">
        <v>489</v>
      </c>
      <c r="AQ11" s="209" t="s">
        <v>317</v>
      </c>
      <c r="AR11" s="38" t="s">
        <v>199</v>
      </c>
      <c r="AS11" s="215">
        <v>984200</v>
      </c>
      <c r="AU11" s="117" t="s">
        <v>111</v>
      </c>
      <c r="AV11" s="253" t="s">
        <v>16</v>
      </c>
      <c r="AW11" s="245"/>
      <c r="AX11" s="241" t="s">
        <v>746</v>
      </c>
      <c r="AY11" s="241" t="s">
        <v>737</v>
      </c>
      <c r="AZ11" s="262" t="s">
        <v>258</v>
      </c>
      <c r="BA11" s="239" t="s">
        <v>220</v>
      </c>
      <c r="BB11" s="254">
        <v>900000</v>
      </c>
      <c r="BD11" s="117" t="s">
        <v>111</v>
      </c>
      <c r="BE11" s="253" t="s">
        <v>80</v>
      </c>
      <c r="BF11" s="245"/>
      <c r="BG11" s="241" t="s">
        <v>807</v>
      </c>
      <c r="BH11" s="241" t="s">
        <v>311</v>
      </c>
      <c r="BI11" s="262" t="s">
        <v>255</v>
      </c>
      <c r="BJ11" s="240" t="s">
        <v>236</v>
      </c>
      <c r="BK11" s="254">
        <v>800000</v>
      </c>
      <c r="BM11" s="117" t="s">
        <v>111</v>
      </c>
      <c r="BN11" s="253" t="s">
        <v>73</v>
      </c>
      <c r="BO11" s="245"/>
      <c r="BP11" s="241" t="s">
        <v>873</v>
      </c>
      <c r="BQ11" s="241" t="s">
        <v>316</v>
      </c>
      <c r="BR11" s="262" t="s">
        <v>245</v>
      </c>
      <c r="BS11" s="239" t="s">
        <v>207</v>
      </c>
      <c r="BT11" s="254">
        <v>984200</v>
      </c>
      <c r="BV11" s="117" t="s">
        <v>111</v>
      </c>
      <c r="BW11" s="253" t="s">
        <v>93</v>
      </c>
      <c r="BX11" s="245"/>
      <c r="BY11" s="241" t="s">
        <v>931</v>
      </c>
      <c r="BZ11" s="241" t="s">
        <v>908</v>
      </c>
      <c r="CA11" s="262" t="s">
        <v>239</v>
      </c>
      <c r="CB11" s="239" t="s">
        <v>207</v>
      </c>
      <c r="CC11" s="254">
        <v>500000</v>
      </c>
      <c r="CE11" s="117" t="s">
        <v>111</v>
      </c>
      <c r="CF11" s="293" t="s">
        <v>93</v>
      </c>
      <c r="CG11" s="286"/>
      <c r="CH11" s="287" t="s">
        <v>986</v>
      </c>
      <c r="CI11" s="287" t="s">
        <v>1050</v>
      </c>
      <c r="CJ11" s="303" t="s">
        <v>360</v>
      </c>
      <c r="CK11" s="285" t="s">
        <v>236</v>
      </c>
      <c r="CL11" s="294">
        <v>750000</v>
      </c>
      <c r="CN11" s="117" t="s">
        <v>111</v>
      </c>
      <c r="CO11" s="314" t="s">
        <v>63</v>
      </c>
      <c r="CP11" s="286"/>
      <c r="CQ11" s="287" t="s">
        <v>1098</v>
      </c>
      <c r="CR11" s="320" t="s">
        <v>1388</v>
      </c>
      <c r="CS11" s="321" t="s">
        <v>357</v>
      </c>
      <c r="CT11" s="285" t="s">
        <v>207</v>
      </c>
      <c r="CU11" s="315">
        <v>2200000</v>
      </c>
      <c r="CW11" s="117" t="s">
        <v>111</v>
      </c>
      <c r="CX11" s="314" t="s">
        <v>63</v>
      </c>
      <c r="CY11" s="286"/>
      <c r="CZ11" s="287" t="s">
        <v>1125</v>
      </c>
      <c r="DA11" s="320" t="s">
        <v>20</v>
      </c>
      <c r="DB11" s="321" t="s">
        <v>245</v>
      </c>
      <c r="DC11" s="285" t="s">
        <v>265</v>
      </c>
      <c r="DD11" s="315">
        <v>825000</v>
      </c>
      <c r="DF11" s="117" t="s">
        <v>111</v>
      </c>
      <c r="DG11" s="314" t="s">
        <v>73</v>
      </c>
      <c r="DH11" s="286"/>
      <c r="DI11" s="287" t="s">
        <v>1160</v>
      </c>
      <c r="DJ11" s="320" t="s">
        <v>813</v>
      </c>
      <c r="DK11" s="321" t="s">
        <v>229</v>
      </c>
      <c r="DL11" s="285" t="s">
        <v>199</v>
      </c>
      <c r="DM11" s="315">
        <v>350000</v>
      </c>
      <c r="DO11" s="117" t="s">
        <v>111</v>
      </c>
      <c r="DP11" s="314" t="s">
        <v>16</v>
      </c>
      <c r="DQ11" s="286"/>
      <c r="DR11" s="287" t="s">
        <v>1190</v>
      </c>
      <c r="DS11" s="320" t="s">
        <v>1400</v>
      </c>
      <c r="DT11" s="321" t="s">
        <v>213</v>
      </c>
      <c r="DU11" s="285" t="s">
        <v>281</v>
      </c>
      <c r="DV11" s="315">
        <v>360000</v>
      </c>
      <c r="DX11" s="116" t="s">
        <v>115</v>
      </c>
      <c r="DY11" s="312" t="s">
        <v>63</v>
      </c>
      <c r="DZ11" s="283"/>
      <c r="EA11" s="312" t="s">
        <v>1049</v>
      </c>
      <c r="EB11" s="324" t="s">
        <v>733</v>
      </c>
      <c r="EC11" s="325" t="s">
        <v>202</v>
      </c>
      <c r="ED11" s="282" t="s">
        <v>236</v>
      </c>
      <c r="EE11" s="313">
        <v>500000</v>
      </c>
      <c r="EG11" s="116" t="s">
        <v>115</v>
      </c>
      <c r="EH11" s="312" t="s">
        <v>16</v>
      </c>
      <c r="EI11" s="283"/>
      <c r="EJ11" s="312" t="s">
        <v>1420</v>
      </c>
      <c r="EK11" s="324" t="s">
        <v>209</v>
      </c>
      <c r="EL11" s="325" t="s">
        <v>340</v>
      </c>
      <c r="EM11" s="282" t="s">
        <v>203</v>
      </c>
      <c r="EN11" s="313">
        <v>725000</v>
      </c>
      <c r="EP11" s="117" t="s">
        <v>116</v>
      </c>
      <c r="EQ11" s="314" t="s">
        <v>80</v>
      </c>
      <c r="ER11" s="286"/>
      <c r="ES11" s="287" t="s">
        <v>1148</v>
      </c>
      <c r="ET11" s="84" t="s">
        <v>846</v>
      </c>
      <c r="EU11" s="319" t="s">
        <v>335</v>
      </c>
      <c r="EV11" s="285" t="s">
        <v>226</v>
      </c>
      <c r="EW11" s="315">
        <v>1178247</v>
      </c>
    </row>
    <row r="12" spans="2:153">
      <c r="B12" s="117" t="s">
        <v>112</v>
      </c>
      <c r="C12" s="122" t="s">
        <v>80</v>
      </c>
      <c r="D12" s="111" t="s">
        <v>93</v>
      </c>
      <c r="E12" s="131" t="s">
        <v>218</v>
      </c>
      <c r="F12" s="132" t="s">
        <v>21</v>
      </c>
      <c r="G12" s="110" t="s">
        <v>219</v>
      </c>
      <c r="H12" s="108" t="s">
        <v>220</v>
      </c>
      <c r="I12" s="121">
        <v>3225000</v>
      </c>
      <c r="K12" s="117" t="s">
        <v>112</v>
      </c>
      <c r="L12" s="122" t="s">
        <v>73</v>
      </c>
      <c r="M12" s="111"/>
      <c r="N12" s="131" t="s">
        <v>383</v>
      </c>
      <c r="O12" s="132" t="s">
        <v>384</v>
      </c>
      <c r="P12" s="110" t="s">
        <v>385</v>
      </c>
      <c r="Q12" s="108" t="s">
        <v>236</v>
      </c>
      <c r="R12" s="121">
        <v>544444</v>
      </c>
      <c r="T12" s="117" t="s">
        <v>112</v>
      </c>
      <c r="U12" s="122" t="s">
        <v>80</v>
      </c>
      <c r="V12" s="111"/>
      <c r="W12" s="168" t="s">
        <v>479</v>
      </c>
      <c r="X12" s="111" t="s">
        <v>472</v>
      </c>
      <c r="Y12" s="110" t="s">
        <v>320</v>
      </c>
      <c r="Z12" s="108" t="s">
        <v>199</v>
      </c>
      <c r="AA12" s="186">
        <v>4000000</v>
      </c>
      <c r="AC12" s="117" t="s">
        <v>112</v>
      </c>
      <c r="AD12" s="122" t="s">
        <v>63</v>
      </c>
      <c r="AE12" s="111"/>
      <c r="AF12" s="168" t="s">
        <v>599</v>
      </c>
      <c r="AG12" s="111" t="s">
        <v>591</v>
      </c>
      <c r="AH12" s="110" t="s">
        <v>335</v>
      </c>
      <c r="AI12" s="108" t="s">
        <v>226</v>
      </c>
      <c r="AJ12" s="186">
        <v>771750</v>
      </c>
      <c r="AL12" s="117" t="s">
        <v>112</v>
      </c>
      <c r="AM12" s="214" t="s">
        <v>107</v>
      </c>
      <c r="AN12" s="206"/>
      <c r="AO12" s="14" t="s">
        <v>647</v>
      </c>
      <c r="AP12" s="14" t="s">
        <v>708</v>
      </c>
      <c r="AQ12" s="209" t="s">
        <v>335</v>
      </c>
      <c r="AR12" s="38" t="s">
        <v>217</v>
      </c>
      <c r="AS12" s="215">
        <v>850000</v>
      </c>
      <c r="AU12" s="117" t="s">
        <v>112</v>
      </c>
      <c r="AV12" s="253" t="s">
        <v>93</v>
      </c>
      <c r="AW12" s="245"/>
      <c r="AX12" s="241" t="s">
        <v>633</v>
      </c>
      <c r="AY12" s="241" t="s">
        <v>222</v>
      </c>
      <c r="AZ12" s="262" t="s">
        <v>219</v>
      </c>
      <c r="BA12" s="239" t="s">
        <v>236</v>
      </c>
      <c r="BB12" s="254">
        <v>560000</v>
      </c>
      <c r="BD12" s="117" t="s">
        <v>112</v>
      </c>
      <c r="BE12" s="253" t="s">
        <v>81</v>
      </c>
      <c r="BF12" s="245"/>
      <c r="BG12" s="241" t="s">
        <v>808</v>
      </c>
      <c r="BH12" s="241" t="s">
        <v>585</v>
      </c>
      <c r="BI12" s="262" t="s">
        <v>320</v>
      </c>
      <c r="BJ12" s="240" t="s">
        <v>226</v>
      </c>
      <c r="BK12" s="254">
        <v>800000</v>
      </c>
      <c r="BM12" s="117" t="s">
        <v>112</v>
      </c>
      <c r="BN12" s="255" t="s">
        <v>81</v>
      </c>
      <c r="BO12" s="247"/>
      <c r="BP12" s="248" t="s">
        <v>208</v>
      </c>
      <c r="BQ12" s="248" t="s">
        <v>209</v>
      </c>
      <c r="BR12" s="263" t="s">
        <v>210</v>
      </c>
      <c r="BS12" s="249" t="s">
        <v>220</v>
      </c>
      <c r="BT12" s="256">
        <v>866400</v>
      </c>
      <c r="BV12" s="117" t="s">
        <v>112</v>
      </c>
      <c r="BW12" s="255" t="s">
        <v>63</v>
      </c>
      <c r="BX12" s="247" t="s">
        <v>73</v>
      </c>
      <c r="BY12" s="248" t="s">
        <v>932</v>
      </c>
      <c r="BZ12" s="248" t="s">
        <v>319</v>
      </c>
      <c r="CA12" s="263" t="s">
        <v>216</v>
      </c>
      <c r="CB12" s="249" t="s">
        <v>217</v>
      </c>
      <c r="CC12" s="256">
        <v>1280000</v>
      </c>
      <c r="CE12" s="117" t="s">
        <v>112</v>
      </c>
      <c r="CF12" s="295" t="s">
        <v>63</v>
      </c>
      <c r="CG12" s="289"/>
      <c r="CH12" s="290" t="s">
        <v>987</v>
      </c>
      <c r="CI12" s="290" t="s">
        <v>21</v>
      </c>
      <c r="CJ12" s="304" t="s">
        <v>340</v>
      </c>
      <c r="CK12" s="288" t="s">
        <v>226</v>
      </c>
      <c r="CL12" s="296">
        <v>1130000</v>
      </c>
      <c r="CN12" s="116" t="s">
        <v>115</v>
      </c>
      <c r="CO12" s="312" t="s">
        <v>80</v>
      </c>
      <c r="CP12" s="283"/>
      <c r="CQ12" s="284" t="s">
        <v>980</v>
      </c>
      <c r="CR12" s="84" t="s">
        <v>471</v>
      </c>
      <c r="CS12" s="319" t="s">
        <v>276</v>
      </c>
      <c r="CT12" s="282" t="s">
        <v>207</v>
      </c>
      <c r="CU12" s="313">
        <v>925000</v>
      </c>
      <c r="CW12" s="116" t="s">
        <v>115</v>
      </c>
      <c r="CX12" s="312" t="s">
        <v>16</v>
      </c>
      <c r="CY12" s="283"/>
      <c r="CZ12" s="284" t="s">
        <v>903</v>
      </c>
      <c r="DA12" s="84" t="s">
        <v>20</v>
      </c>
      <c r="DB12" s="319" t="s">
        <v>213</v>
      </c>
      <c r="DC12" s="282" t="s">
        <v>220</v>
      </c>
      <c r="DD12" s="313">
        <v>2200000</v>
      </c>
      <c r="DF12" s="116" t="s">
        <v>115</v>
      </c>
      <c r="DG12" s="312" t="s">
        <v>80</v>
      </c>
      <c r="DH12" s="283"/>
      <c r="DI12" s="284" t="s">
        <v>1161</v>
      </c>
      <c r="DJ12" s="84" t="s">
        <v>393</v>
      </c>
      <c r="DK12" s="319" t="s">
        <v>229</v>
      </c>
      <c r="DL12" s="282" t="s">
        <v>207</v>
      </c>
      <c r="DM12" s="313">
        <v>750000</v>
      </c>
      <c r="DO12" s="116" t="s">
        <v>115</v>
      </c>
      <c r="DP12" s="312" t="s">
        <v>93</v>
      </c>
      <c r="DQ12" s="283" t="s">
        <v>73</v>
      </c>
      <c r="DR12" s="284" t="s">
        <v>1191</v>
      </c>
      <c r="DS12" s="84" t="s">
        <v>1479</v>
      </c>
      <c r="DT12" s="319" t="s">
        <v>210</v>
      </c>
      <c r="DU12" s="282" t="s">
        <v>207</v>
      </c>
      <c r="DV12" s="313">
        <v>1000000</v>
      </c>
      <c r="DX12" s="117" t="s">
        <v>116</v>
      </c>
      <c r="DY12" s="314" t="s">
        <v>16</v>
      </c>
      <c r="DZ12" s="286"/>
      <c r="EA12" s="314" t="s">
        <v>668</v>
      </c>
      <c r="EB12" s="326" t="s">
        <v>573</v>
      </c>
      <c r="EC12" s="319" t="s">
        <v>261</v>
      </c>
      <c r="ED12" s="285" t="s">
        <v>226</v>
      </c>
      <c r="EE12" s="315">
        <v>300000</v>
      </c>
      <c r="EG12" s="117" t="s">
        <v>116</v>
      </c>
      <c r="EH12" s="314" t="s">
        <v>73</v>
      </c>
      <c r="EI12" s="286"/>
      <c r="EJ12" s="314" t="s">
        <v>1421</v>
      </c>
      <c r="EK12" s="326" t="s">
        <v>1422</v>
      </c>
      <c r="EL12" s="319" t="s">
        <v>242</v>
      </c>
      <c r="EM12" s="285" t="s">
        <v>226</v>
      </c>
      <c r="EN12" s="315">
        <v>850000</v>
      </c>
      <c r="EP12" s="117" t="s">
        <v>117</v>
      </c>
      <c r="EQ12" s="314" t="s">
        <v>73</v>
      </c>
      <c r="ER12" s="286"/>
      <c r="ES12" s="287" t="s">
        <v>1500</v>
      </c>
      <c r="ET12" s="84" t="s">
        <v>316</v>
      </c>
      <c r="EU12" s="319" t="s">
        <v>1501</v>
      </c>
      <c r="EV12" s="285" t="s">
        <v>220</v>
      </c>
      <c r="EW12" s="315">
        <v>550000</v>
      </c>
    </row>
    <row r="13" spans="2:153">
      <c r="B13" s="117" t="s">
        <v>113</v>
      </c>
      <c r="C13" s="122" t="s">
        <v>16</v>
      </c>
      <c r="D13" s="111"/>
      <c r="E13" s="131" t="s">
        <v>221</v>
      </c>
      <c r="F13" s="132" t="s">
        <v>222</v>
      </c>
      <c r="G13" s="110" t="s">
        <v>223</v>
      </c>
      <c r="H13" s="108" t="s">
        <v>217</v>
      </c>
      <c r="I13" s="121">
        <v>1750000</v>
      </c>
      <c r="K13" s="118" t="s">
        <v>113</v>
      </c>
      <c r="L13" s="123" t="s">
        <v>80</v>
      </c>
      <c r="M13" s="115"/>
      <c r="N13" s="133" t="s">
        <v>386</v>
      </c>
      <c r="O13" s="134" t="s">
        <v>273</v>
      </c>
      <c r="P13" s="113" t="s">
        <v>385</v>
      </c>
      <c r="Q13" s="114" t="s">
        <v>281</v>
      </c>
      <c r="R13" s="124">
        <v>900000</v>
      </c>
      <c r="T13" s="118" t="s">
        <v>113</v>
      </c>
      <c r="U13" s="123" t="s">
        <v>73</v>
      </c>
      <c r="V13" s="115"/>
      <c r="W13" s="169" t="s">
        <v>480</v>
      </c>
      <c r="X13" s="112" t="s">
        <v>473</v>
      </c>
      <c r="Y13" s="113" t="s">
        <v>216</v>
      </c>
      <c r="Z13" s="114" t="s">
        <v>236</v>
      </c>
      <c r="AA13" s="187">
        <v>750000</v>
      </c>
      <c r="AC13" s="118" t="s">
        <v>113</v>
      </c>
      <c r="AD13" s="123" t="s">
        <v>73</v>
      </c>
      <c r="AE13" s="115"/>
      <c r="AF13" s="169" t="s">
        <v>600</v>
      </c>
      <c r="AG13" s="112" t="s">
        <v>590</v>
      </c>
      <c r="AH13" s="113" t="s">
        <v>229</v>
      </c>
      <c r="AI13" s="114" t="s">
        <v>217</v>
      </c>
      <c r="AJ13" s="187">
        <v>800000</v>
      </c>
      <c r="AL13" s="117" t="s">
        <v>113</v>
      </c>
      <c r="AM13" s="223" t="s">
        <v>16</v>
      </c>
      <c r="AN13" s="206" t="s">
        <v>93</v>
      </c>
      <c r="AO13" s="14" t="s">
        <v>648</v>
      </c>
      <c r="AP13" s="14" t="s">
        <v>249</v>
      </c>
      <c r="AQ13" s="209" t="s">
        <v>552</v>
      </c>
      <c r="AR13" s="38" t="s">
        <v>226</v>
      </c>
      <c r="AS13" s="215">
        <v>850000</v>
      </c>
      <c r="AU13" s="117" t="s">
        <v>113</v>
      </c>
      <c r="AV13" s="255" t="s">
        <v>63</v>
      </c>
      <c r="AW13" s="247"/>
      <c r="AX13" s="248" t="s">
        <v>747</v>
      </c>
      <c r="AY13" s="248" t="s">
        <v>244</v>
      </c>
      <c r="AZ13" s="263" t="s">
        <v>270</v>
      </c>
      <c r="BA13" s="249" t="s">
        <v>281</v>
      </c>
      <c r="BB13" s="256">
        <v>650000</v>
      </c>
      <c r="BD13" s="117" t="s">
        <v>113</v>
      </c>
      <c r="BE13" s="255" t="s">
        <v>16</v>
      </c>
      <c r="BF13" s="247" t="s">
        <v>73</v>
      </c>
      <c r="BG13" s="248" t="s">
        <v>809</v>
      </c>
      <c r="BH13" s="248" t="s">
        <v>802</v>
      </c>
      <c r="BI13" s="263" t="s">
        <v>213</v>
      </c>
      <c r="BJ13" s="246" t="s">
        <v>281</v>
      </c>
      <c r="BK13" s="256">
        <v>2900000</v>
      </c>
      <c r="BM13" s="116" t="s">
        <v>115</v>
      </c>
      <c r="BN13" s="279" t="s">
        <v>63</v>
      </c>
      <c r="BO13" s="278"/>
      <c r="BP13" s="267" t="s">
        <v>874</v>
      </c>
      <c r="BQ13" s="267" t="s">
        <v>908</v>
      </c>
      <c r="BR13" s="268" t="s">
        <v>255</v>
      </c>
      <c r="BS13" s="277" t="s">
        <v>226</v>
      </c>
      <c r="BT13" s="276">
        <v>450000</v>
      </c>
      <c r="BV13" s="116" t="s">
        <v>115</v>
      </c>
      <c r="BW13" s="279" t="s">
        <v>107</v>
      </c>
      <c r="BX13" s="278"/>
      <c r="BY13" s="267" t="s">
        <v>933</v>
      </c>
      <c r="BZ13" s="267" t="s">
        <v>21</v>
      </c>
      <c r="CA13" s="268" t="s">
        <v>335</v>
      </c>
      <c r="CB13" s="277" t="s">
        <v>236</v>
      </c>
      <c r="CC13" s="276">
        <v>650000</v>
      </c>
      <c r="CE13" s="116" t="s">
        <v>115</v>
      </c>
      <c r="CF13" s="291" t="s">
        <v>81</v>
      </c>
      <c r="CG13" s="283"/>
      <c r="CH13" s="284" t="s">
        <v>988</v>
      </c>
      <c r="CI13" s="284" t="s">
        <v>573</v>
      </c>
      <c r="CJ13" s="302" t="s">
        <v>252</v>
      </c>
      <c r="CK13" s="282" t="s">
        <v>220</v>
      </c>
      <c r="CL13" s="292">
        <v>512500</v>
      </c>
      <c r="CN13" s="117" t="s">
        <v>116</v>
      </c>
      <c r="CO13" s="314" t="s">
        <v>16</v>
      </c>
      <c r="CP13" s="286"/>
      <c r="CQ13" s="287" t="s">
        <v>1099</v>
      </c>
      <c r="CR13" s="84" t="s">
        <v>339</v>
      </c>
      <c r="CS13" s="319" t="s">
        <v>340</v>
      </c>
      <c r="CT13" s="285" t="s">
        <v>199</v>
      </c>
      <c r="CU13" s="315">
        <v>1025000</v>
      </c>
      <c r="CW13" s="117" t="s">
        <v>116</v>
      </c>
      <c r="CX13" s="314" t="s">
        <v>93</v>
      </c>
      <c r="CY13" s="286"/>
      <c r="CZ13" s="287" t="s">
        <v>1126</v>
      </c>
      <c r="DA13" s="84" t="s">
        <v>352</v>
      </c>
      <c r="DB13" s="319" t="s">
        <v>202</v>
      </c>
      <c r="DC13" s="285" t="s">
        <v>207</v>
      </c>
      <c r="DD13" s="315">
        <v>550000</v>
      </c>
      <c r="DF13" s="117" t="s">
        <v>116</v>
      </c>
      <c r="DG13" s="314" t="s">
        <v>93</v>
      </c>
      <c r="DH13" s="286"/>
      <c r="DI13" s="287" t="s">
        <v>1162</v>
      </c>
      <c r="DJ13" s="84" t="s">
        <v>1465</v>
      </c>
      <c r="DK13" s="319" t="s">
        <v>229</v>
      </c>
      <c r="DL13" s="285" t="s">
        <v>236</v>
      </c>
      <c r="DM13" s="315">
        <v>400000</v>
      </c>
      <c r="DO13" s="117" t="s">
        <v>116</v>
      </c>
      <c r="DP13" s="314" t="s">
        <v>107</v>
      </c>
      <c r="DQ13" s="286"/>
      <c r="DR13" s="287" t="s">
        <v>511</v>
      </c>
      <c r="DS13" s="84" t="s">
        <v>507</v>
      </c>
      <c r="DT13" s="319" t="s">
        <v>245</v>
      </c>
      <c r="DU13" s="285" t="s">
        <v>281</v>
      </c>
      <c r="DV13" s="315">
        <v>875000</v>
      </c>
      <c r="DX13" s="117" t="s">
        <v>117</v>
      </c>
      <c r="DY13" s="314" t="s">
        <v>73</v>
      </c>
      <c r="DZ13" s="286"/>
      <c r="EA13" s="314" t="s">
        <v>1358</v>
      </c>
      <c r="EB13" s="326" t="s">
        <v>1462</v>
      </c>
      <c r="EC13" s="319" t="s">
        <v>219</v>
      </c>
      <c r="ED13" s="285" t="s">
        <v>220</v>
      </c>
      <c r="EE13" s="315">
        <v>1145000</v>
      </c>
      <c r="EG13" s="117" t="s">
        <v>117</v>
      </c>
      <c r="EH13" s="314" t="s">
        <v>107</v>
      </c>
      <c r="EI13" s="286"/>
      <c r="EJ13" s="314" t="s">
        <v>995</v>
      </c>
      <c r="EK13" s="326" t="s">
        <v>1036</v>
      </c>
      <c r="EL13" s="319" t="s">
        <v>385</v>
      </c>
      <c r="EM13" s="285" t="s">
        <v>199</v>
      </c>
      <c r="EN13" s="315">
        <v>350000</v>
      </c>
      <c r="EP13" s="117" t="s">
        <v>118</v>
      </c>
      <c r="EQ13" s="314" t="s">
        <v>107</v>
      </c>
      <c r="ER13" s="286"/>
      <c r="ES13" s="287" t="s">
        <v>429</v>
      </c>
      <c r="ET13" s="320" t="s">
        <v>846</v>
      </c>
      <c r="EU13" s="321" t="s">
        <v>255</v>
      </c>
      <c r="EV13" s="285" t="s">
        <v>199</v>
      </c>
      <c r="EW13" s="315">
        <v>2123400</v>
      </c>
    </row>
    <row r="14" spans="2:153">
      <c r="B14" s="118" t="s">
        <v>114</v>
      </c>
      <c r="C14" s="123" t="s">
        <v>82</v>
      </c>
      <c r="D14" s="112" t="s">
        <v>63</v>
      </c>
      <c r="E14" s="133" t="s">
        <v>224</v>
      </c>
      <c r="F14" s="134" t="s">
        <v>225</v>
      </c>
      <c r="G14" s="113" t="s">
        <v>219</v>
      </c>
      <c r="H14" s="114" t="s">
        <v>226</v>
      </c>
      <c r="I14" s="124">
        <v>870000</v>
      </c>
      <c r="K14" s="116" t="s">
        <v>115</v>
      </c>
      <c r="L14" s="120" t="s">
        <v>63</v>
      </c>
      <c r="M14" s="146"/>
      <c r="N14" s="159" t="s">
        <v>387</v>
      </c>
      <c r="O14" s="160" t="s">
        <v>352</v>
      </c>
      <c r="P14" s="147" t="s">
        <v>219</v>
      </c>
      <c r="Q14" s="145" t="s">
        <v>199</v>
      </c>
      <c r="R14" s="154">
        <v>850000</v>
      </c>
      <c r="T14" s="116" t="s">
        <v>115</v>
      </c>
      <c r="U14" s="120" t="s">
        <v>81</v>
      </c>
      <c r="V14" s="146" t="s">
        <v>107</v>
      </c>
      <c r="W14" s="170" t="s">
        <v>484</v>
      </c>
      <c r="X14" s="146" t="s">
        <v>481</v>
      </c>
      <c r="Y14" s="147" t="s">
        <v>264</v>
      </c>
      <c r="Z14" s="145" t="s">
        <v>207</v>
      </c>
      <c r="AA14" s="188">
        <v>3000000</v>
      </c>
      <c r="AC14" s="116" t="s">
        <v>115</v>
      </c>
      <c r="AD14" s="199" t="s">
        <v>82</v>
      </c>
      <c r="AE14" s="145"/>
      <c r="AF14" s="170" t="s">
        <v>601</v>
      </c>
      <c r="AG14" s="146" t="s">
        <v>589</v>
      </c>
      <c r="AH14" s="147" t="s">
        <v>317</v>
      </c>
      <c r="AI14" s="145" t="s">
        <v>207</v>
      </c>
      <c r="AJ14" s="188">
        <v>725000</v>
      </c>
      <c r="AL14" s="116" t="s">
        <v>115</v>
      </c>
      <c r="AM14" s="226" t="s">
        <v>82</v>
      </c>
      <c r="AN14" s="227"/>
      <c r="AO14" s="228" t="s">
        <v>709</v>
      </c>
      <c r="AP14" s="228" t="s">
        <v>352</v>
      </c>
      <c r="AQ14" s="229" t="s">
        <v>206</v>
      </c>
      <c r="AR14" s="230" t="s">
        <v>199</v>
      </c>
      <c r="AS14" s="237">
        <v>825000</v>
      </c>
      <c r="AU14" s="116" t="s">
        <v>115</v>
      </c>
      <c r="AV14" s="253" t="s">
        <v>107</v>
      </c>
      <c r="AW14" s="245"/>
      <c r="AX14" s="241" t="s">
        <v>748</v>
      </c>
      <c r="AY14" s="241" t="s">
        <v>311</v>
      </c>
      <c r="AZ14" s="262" t="s">
        <v>340</v>
      </c>
      <c r="BA14" s="239" t="s">
        <v>220</v>
      </c>
      <c r="BB14" s="254">
        <v>850000</v>
      </c>
      <c r="BD14" s="116" t="s">
        <v>115</v>
      </c>
      <c r="BE14" s="253" t="s">
        <v>83</v>
      </c>
      <c r="BF14" s="245"/>
      <c r="BG14" s="241" t="s">
        <v>820</v>
      </c>
      <c r="BH14" s="241" t="s">
        <v>821</v>
      </c>
      <c r="BI14" s="262" t="s">
        <v>242</v>
      </c>
      <c r="BJ14" s="240" t="s">
        <v>203</v>
      </c>
      <c r="BK14" s="254">
        <v>1400000</v>
      </c>
      <c r="BM14" s="117" t="s">
        <v>116</v>
      </c>
      <c r="BN14" s="253" t="s">
        <v>93</v>
      </c>
      <c r="BO14" s="245"/>
      <c r="BP14" s="241" t="s">
        <v>374</v>
      </c>
      <c r="BQ14" s="241" t="s">
        <v>909</v>
      </c>
      <c r="BR14" s="262" t="s">
        <v>213</v>
      </c>
      <c r="BS14" s="239" t="s">
        <v>281</v>
      </c>
      <c r="BT14" s="254">
        <v>650000</v>
      </c>
      <c r="BV14" s="117" t="s">
        <v>116</v>
      </c>
      <c r="BW14" s="253" t="s">
        <v>81</v>
      </c>
      <c r="BX14" s="245"/>
      <c r="BY14" s="241" t="s">
        <v>934</v>
      </c>
      <c r="BZ14" s="241" t="s">
        <v>20</v>
      </c>
      <c r="CA14" s="262" t="s">
        <v>239</v>
      </c>
      <c r="CB14" s="239" t="s">
        <v>236</v>
      </c>
      <c r="CC14" s="254">
        <v>660000</v>
      </c>
      <c r="CE14" s="117" t="s">
        <v>116</v>
      </c>
      <c r="CF14" s="293" t="s">
        <v>107</v>
      </c>
      <c r="CG14" s="286"/>
      <c r="CH14" s="287" t="s">
        <v>989</v>
      </c>
      <c r="CI14" s="287" t="s">
        <v>407</v>
      </c>
      <c r="CJ14" s="303" t="s">
        <v>276</v>
      </c>
      <c r="CK14" s="285" t="s">
        <v>207</v>
      </c>
      <c r="CL14" s="294">
        <v>1185000</v>
      </c>
      <c r="CN14" s="117" t="s">
        <v>117</v>
      </c>
      <c r="CO14" s="314" t="s">
        <v>107</v>
      </c>
      <c r="CP14" s="286"/>
      <c r="CQ14" s="287" t="s">
        <v>1100</v>
      </c>
      <c r="CR14" s="84" t="s">
        <v>212</v>
      </c>
      <c r="CS14" s="319" t="s">
        <v>245</v>
      </c>
      <c r="CT14" s="285" t="s">
        <v>207</v>
      </c>
      <c r="CU14" s="315">
        <v>1058750</v>
      </c>
      <c r="CW14" s="117" t="s">
        <v>117</v>
      </c>
      <c r="CX14" s="314" t="s">
        <v>107</v>
      </c>
      <c r="CY14" s="286" t="s">
        <v>93</v>
      </c>
      <c r="CZ14" s="287" t="s">
        <v>1127</v>
      </c>
      <c r="DA14" s="84" t="s">
        <v>21</v>
      </c>
      <c r="DB14" s="319" t="s">
        <v>213</v>
      </c>
      <c r="DC14" s="285" t="s">
        <v>226</v>
      </c>
      <c r="DD14" s="315">
        <v>2300000</v>
      </c>
      <c r="DF14" s="117" t="s">
        <v>117</v>
      </c>
      <c r="DG14" s="314" t="s">
        <v>63</v>
      </c>
      <c r="DH14" s="286"/>
      <c r="DI14" s="287" t="s">
        <v>474</v>
      </c>
      <c r="DJ14" s="322" t="s">
        <v>21</v>
      </c>
      <c r="DK14" s="319" t="s">
        <v>255</v>
      </c>
      <c r="DL14" s="285" t="s">
        <v>220</v>
      </c>
      <c r="DM14" s="315">
        <v>975000</v>
      </c>
      <c r="DO14" s="117" t="s">
        <v>117</v>
      </c>
      <c r="DP14" s="314" t="s">
        <v>63</v>
      </c>
      <c r="DQ14" s="286"/>
      <c r="DR14" s="287" t="s">
        <v>1192</v>
      </c>
      <c r="DS14" s="84" t="s">
        <v>846</v>
      </c>
      <c r="DT14" s="319" t="s">
        <v>276</v>
      </c>
      <c r="DU14" s="285" t="s">
        <v>236</v>
      </c>
      <c r="DV14" s="315">
        <v>305000</v>
      </c>
      <c r="DX14" s="117" t="s">
        <v>118</v>
      </c>
      <c r="DY14" s="314" t="s">
        <v>80</v>
      </c>
      <c r="DZ14" s="286"/>
      <c r="EA14" s="314" t="s">
        <v>1359</v>
      </c>
      <c r="EB14" s="326" t="s">
        <v>1463</v>
      </c>
      <c r="EC14" s="319" t="s">
        <v>357</v>
      </c>
      <c r="ED14" s="285" t="s">
        <v>203</v>
      </c>
      <c r="EE14" s="315">
        <v>550000</v>
      </c>
      <c r="EG14" s="117" t="s">
        <v>118</v>
      </c>
      <c r="EH14" s="314" t="s">
        <v>75</v>
      </c>
      <c r="EI14" s="286"/>
      <c r="EJ14" s="314" t="s">
        <v>1424</v>
      </c>
      <c r="EK14" s="326" t="s">
        <v>19</v>
      </c>
      <c r="EL14" s="319" t="s">
        <v>305</v>
      </c>
      <c r="EM14" s="285" t="s">
        <v>220</v>
      </c>
      <c r="EN14" s="315">
        <v>955000</v>
      </c>
      <c r="EP14" s="116" t="s">
        <v>124</v>
      </c>
      <c r="EQ14" s="312" t="s">
        <v>107</v>
      </c>
      <c r="ER14" s="283"/>
      <c r="ES14" s="284" t="s">
        <v>1141</v>
      </c>
      <c r="ET14" s="84" t="s">
        <v>585</v>
      </c>
      <c r="EU14" s="319" t="s">
        <v>340</v>
      </c>
      <c r="EV14" s="282" t="s">
        <v>265</v>
      </c>
      <c r="EW14" s="313">
        <v>600000</v>
      </c>
    </row>
    <row r="15" spans="2:153" ht="15" customHeight="1">
      <c r="B15" s="116" t="s">
        <v>115</v>
      </c>
      <c r="C15" s="120" t="s">
        <v>79</v>
      </c>
      <c r="D15" s="108"/>
      <c r="E15" s="131" t="s">
        <v>227</v>
      </c>
      <c r="F15" s="132" t="s">
        <v>228</v>
      </c>
      <c r="G15" s="110" t="s">
        <v>229</v>
      </c>
      <c r="H15" s="108" t="s">
        <v>217</v>
      </c>
      <c r="I15" s="121">
        <v>1800000</v>
      </c>
      <c r="K15" s="117" t="s">
        <v>116</v>
      </c>
      <c r="L15" s="122" t="s">
        <v>81</v>
      </c>
      <c r="M15" s="111"/>
      <c r="N15" s="131" t="s">
        <v>388</v>
      </c>
      <c r="O15" s="132" t="s">
        <v>269</v>
      </c>
      <c r="P15" s="110" t="s">
        <v>198</v>
      </c>
      <c r="Q15" s="108" t="s">
        <v>207</v>
      </c>
      <c r="R15" s="121">
        <v>1116667</v>
      </c>
      <c r="T15" s="117" t="s">
        <v>116</v>
      </c>
      <c r="U15" s="122" t="s">
        <v>63</v>
      </c>
      <c r="V15" s="111"/>
      <c r="W15" s="168" t="s">
        <v>485</v>
      </c>
      <c r="X15" s="111" t="s">
        <v>482</v>
      </c>
      <c r="Y15" s="110" t="s">
        <v>198</v>
      </c>
      <c r="Z15" s="108" t="s">
        <v>217</v>
      </c>
      <c r="AA15" s="186">
        <v>596667</v>
      </c>
      <c r="AC15" s="117" t="s">
        <v>116</v>
      </c>
      <c r="AD15" s="122" t="s">
        <v>81</v>
      </c>
      <c r="AE15" s="111"/>
      <c r="AF15" s="168" t="s">
        <v>602</v>
      </c>
      <c r="AG15" s="111" t="s">
        <v>588</v>
      </c>
      <c r="AH15" s="110" t="s">
        <v>202</v>
      </c>
      <c r="AI15" s="108" t="s">
        <v>281</v>
      </c>
      <c r="AJ15" s="186">
        <v>1500000</v>
      </c>
      <c r="AL15" s="117" t="s">
        <v>116</v>
      </c>
      <c r="AM15" s="214" t="s">
        <v>80</v>
      </c>
      <c r="AN15" s="206"/>
      <c r="AO15" s="14" t="s">
        <v>649</v>
      </c>
      <c r="AP15" s="14" t="s">
        <v>710</v>
      </c>
      <c r="AQ15" s="209" t="s">
        <v>206</v>
      </c>
      <c r="AR15" s="38" t="s">
        <v>203</v>
      </c>
      <c r="AS15" s="215">
        <v>585000</v>
      </c>
      <c r="AU15" s="117" t="s">
        <v>116</v>
      </c>
      <c r="AV15" s="253" t="s">
        <v>81</v>
      </c>
      <c r="AW15" s="245"/>
      <c r="AX15" s="241" t="s">
        <v>749</v>
      </c>
      <c r="AY15" s="241" t="s">
        <v>587</v>
      </c>
      <c r="AZ15" s="262" t="s">
        <v>317</v>
      </c>
      <c r="BA15" s="239" t="s">
        <v>207</v>
      </c>
      <c r="BB15" s="254">
        <v>600000</v>
      </c>
      <c r="BD15" s="117" t="s">
        <v>116</v>
      </c>
      <c r="BE15" s="253" t="s">
        <v>107</v>
      </c>
      <c r="BF15" s="245"/>
      <c r="BG15" s="241" t="s">
        <v>819</v>
      </c>
      <c r="BH15" s="241" t="s">
        <v>470</v>
      </c>
      <c r="BI15" s="262" t="s">
        <v>357</v>
      </c>
      <c r="BJ15" s="240" t="s">
        <v>207</v>
      </c>
      <c r="BK15" s="254">
        <v>500000</v>
      </c>
      <c r="BM15" s="117" t="s">
        <v>117</v>
      </c>
      <c r="BN15" s="253" t="s">
        <v>107</v>
      </c>
      <c r="BO15" s="245"/>
      <c r="BP15" s="241" t="s">
        <v>650</v>
      </c>
      <c r="BQ15" s="241" t="s">
        <v>711</v>
      </c>
      <c r="BR15" s="262" t="s">
        <v>210</v>
      </c>
      <c r="BS15" s="239" t="s">
        <v>207</v>
      </c>
      <c r="BT15" s="254">
        <v>500000</v>
      </c>
      <c r="BV15" s="117" t="s">
        <v>117</v>
      </c>
      <c r="BW15" s="253" t="s">
        <v>80</v>
      </c>
      <c r="BX15" s="245"/>
      <c r="BY15" s="241" t="s">
        <v>935</v>
      </c>
      <c r="BZ15" s="241" t="s">
        <v>739</v>
      </c>
      <c r="CA15" s="262" t="s">
        <v>245</v>
      </c>
      <c r="CB15" s="239" t="s">
        <v>226</v>
      </c>
      <c r="CC15" s="254">
        <v>4500000</v>
      </c>
      <c r="CE15" s="117" t="s">
        <v>117</v>
      </c>
      <c r="CF15" s="293" t="s">
        <v>80</v>
      </c>
      <c r="CG15" s="286"/>
      <c r="CH15" s="287" t="s">
        <v>990</v>
      </c>
      <c r="CI15" s="287" t="s">
        <v>273</v>
      </c>
      <c r="CJ15" s="303" t="s">
        <v>357</v>
      </c>
      <c r="CK15" s="285" t="s">
        <v>236</v>
      </c>
      <c r="CL15" s="294">
        <v>450000</v>
      </c>
      <c r="CN15" s="117" t="s">
        <v>118</v>
      </c>
      <c r="CO15" s="314" t="s">
        <v>73</v>
      </c>
      <c r="CP15" s="286"/>
      <c r="CQ15" s="287" t="s">
        <v>1101</v>
      </c>
      <c r="CR15" s="84" t="s">
        <v>1389</v>
      </c>
      <c r="CS15" s="319" t="s">
        <v>223</v>
      </c>
      <c r="CT15" s="285" t="s">
        <v>203</v>
      </c>
      <c r="CU15" s="315">
        <v>327500</v>
      </c>
      <c r="CW15" s="117" t="s">
        <v>118</v>
      </c>
      <c r="CX15" s="314" t="s">
        <v>73</v>
      </c>
      <c r="CY15" s="286" t="s">
        <v>16</v>
      </c>
      <c r="CZ15" s="287" t="s">
        <v>1128</v>
      </c>
      <c r="DA15" s="84" t="s">
        <v>435</v>
      </c>
      <c r="DB15" s="319" t="s">
        <v>385</v>
      </c>
      <c r="DC15" s="285" t="s">
        <v>217</v>
      </c>
      <c r="DD15" s="315">
        <v>1000000</v>
      </c>
      <c r="DF15" s="117" t="s">
        <v>118</v>
      </c>
      <c r="DG15" s="314" t="s">
        <v>107</v>
      </c>
      <c r="DH15" s="286" t="s">
        <v>63</v>
      </c>
      <c r="DI15" s="287" t="s">
        <v>1163</v>
      </c>
      <c r="DJ15" s="84" t="s">
        <v>413</v>
      </c>
      <c r="DK15" s="319" t="s">
        <v>357</v>
      </c>
      <c r="DL15" s="285" t="s">
        <v>265</v>
      </c>
      <c r="DM15" s="315">
        <v>500000</v>
      </c>
      <c r="DO15" s="117" t="s">
        <v>118</v>
      </c>
      <c r="DP15" s="314" t="s">
        <v>73</v>
      </c>
      <c r="DQ15" s="286" t="s">
        <v>93</v>
      </c>
      <c r="DR15" s="287" t="s">
        <v>1193</v>
      </c>
      <c r="DS15" s="84" t="s">
        <v>1410</v>
      </c>
      <c r="DT15" s="319" t="s">
        <v>360</v>
      </c>
      <c r="DU15" s="285" t="s">
        <v>236</v>
      </c>
      <c r="DV15" s="315">
        <v>300000</v>
      </c>
      <c r="DX15" s="117" t="s">
        <v>119</v>
      </c>
      <c r="DY15" s="314" t="s">
        <v>107</v>
      </c>
      <c r="DZ15" s="286"/>
      <c r="EA15" s="316" t="s">
        <v>1360</v>
      </c>
      <c r="EB15" s="320" t="s">
        <v>823</v>
      </c>
      <c r="EC15" s="321" t="s">
        <v>317</v>
      </c>
      <c r="ED15" s="288" t="s">
        <v>199</v>
      </c>
      <c r="EE15" s="317">
        <v>741000</v>
      </c>
      <c r="EG15" s="117" t="s">
        <v>119</v>
      </c>
      <c r="EH15" s="314" t="s">
        <v>80</v>
      </c>
      <c r="EI15" s="286"/>
      <c r="EJ15" s="316" t="s">
        <v>1425</v>
      </c>
      <c r="EK15" s="320" t="s">
        <v>1426</v>
      </c>
      <c r="EL15" s="321" t="s">
        <v>357</v>
      </c>
      <c r="EM15" s="288" t="s">
        <v>236</v>
      </c>
      <c r="EN15" s="317">
        <v>830000</v>
      </c>
      <c r="EP15" s="117" t="s">
        <v>125</v>
      </c>
      <c r="EQ15" s="314" t="s">
        <v>73</v>
      </c>
      <c r="ER15" s="286"/>
      <c r="ES15" s="287" t="s">
        <v>824</v>
      </c>
      <c r="ET15" s="84" t="s">
        <v>813</v>
      </c>
      <c r="EU15" s="319" t="s">
        <v>242</v>
      </c>
      <c r="EV15" s="285" t="s">
        <v>199</v>
      </c>
      <c r="EW15" s="315">
        <v>260000</v>
      </c>
    </row>
    <row r="16" spans="2:153">
      <c r="B16" s="117" t="s">
        <v>116</v>
      </c>
      <c r="C16" s="122" t="s">
        <v>93</v>
      </c>
      <c r="D16" s="111" t="s">
        <v>79</v>
      </c>
      <c r="E16" s="131" t="s">
        <v>230</v>
      </c>
      <c r="F16" s="132" t="s">
        <v>231</v>
      </c>
      <c r="G16" s="110" t="s">
        <v>229</v>
      </c>
      <c r="H16" s="108" t="s">
        <v>220</v>
      </c>
      <c r="I16" s="121">
        <v>1300000</v>
      </c>
      <c r="K16" s="117" t="s">
        <v>117</v>
      </c>
      <c r="L16" s="122" t="s">
        <v>107</v>
      </c>
      <c r="M16" s="111"/>
      <c r="N16" s="131" t="s">
        <v>389</v>
      </c>
      <c r="O16" s="132" t="s">
        <v>390</v>
      </c>
      <c r="P16" s="110" t="s">
        <v>270</v>
      </c>
      <c r="Q16" s="108" t="s">
        <v>207</v>
      </c>
      <c r="R16" s="121">
        <v>816666</v>
      </c>
      <c r="T16" s="117" t="s">
        <v>117</v>
      </c>
      <c r="U16" s="122" t="s">
        <v>93</v>
      </c>
      <c r="V16" s="111"/>
      <c r="W16" s="171" t="s">
        <v>483</v>
      </c>
      <c r="X16" s="178" t="s">
        <v>209</v>
      </c>
      <c r="Y16" s="110" t="s">
        <v>340</v>
      </c>
      <c r="Z16" s="108" t="s">
        <v>199</v>
      </c>
      <c r="AA16" s="186">
        <v>950000</v>
      </c>
      <c r="AC16" s="117" t="s">
        <v>117</v>
      </c>
      <c r="AD16" s="122" t="s">
        <v>107</v>
      </c>
      <c r="AE16" s="111"/>
      <c r="AF16" s="168" t="s">
        <v>603</v>
      </c>
      <c r="AG16" s="111" t="s">
        <v>587</v>
      </c>
      <c r="AH16" s="110" t="s">
        <v>206</v>
      </c>
      <c r="AI16" s="108" t="s">
        <v>207</v>
      </c>
      <c r="AJ16" s="186">
        <v>500000</v>
      </c>
      <c r="AL16" s="117" t="s">
        <v>117</v>
      </c>
      <c r="AM16" s="214" t="s">
        <v>81</v>
      </c>
      <c r="AN16" s="206"/>
      <c r="AO16" s="14" t="s">
        <v>650</v>
      </c>
      <c r="AP16" s="14" t="s">
        <v>711</v>
      </c>
      <c r="AQ16" s="209" t="s">
        <v>198</v>
      </c>
      <c r="AR16" s="38" t="s">
        <v>207</v>
      </c>
      <c r="AS16" s="215">
        <v>1650000</v>
      </c>
      <c r="AU16" s="117" t="s">
        <v>117</v>
      </c>
      <c r="AV16" s="253" t="s">
        <v>83</v>
      </c>
      <c r="AW16" s="245"/>
      <c r="AX16" s="241" t="s">
        <v>750</v>
      </c>
      <c r="AY16" s="241" t="s">
        <v>448</v>
      </c>
      <c r="AZ16" s="262" t="s">
        <v>340</v>
      </c>
      <c r="BA16" s="239" t="s">
        <v>217</v>
      </c>
      <c r="BB16" s="254">
        <v>1200000</v>
      </c>
      <c r="BD16" s="117" t="s">
        <v>117</v>
      </c>
      <c r="BE16" s="253" t="s">
        <v>63</v>
      </c>
      <c r="BF16" s="245"/>
      <c r="BG16" s="241" t="s">
        <v>818</v>
      </c>
      <c r="BH16" s="241" t="s">
        <v>810</v>
      </c>
      <c r="BI16" s="262" t="s">
        <v>261</v>
      </c>
      <c r="BJ16" s="240" t="s">
        <v>207</v>
      </c>
      <c r="BK16" s="254">
        <v>2900000</v>
      </c>
      <c r="BM16" s="117" t="s">
        <v>118</v>
      </c>
      <c r="BN16" s="253" t="s">
        <v>16</v>
      </c>
      <c r="BO16" s="245"/>
      <c r="BP16" s="241" t="s">
        <v>511</v>
      </c>
      <c r="BQ16" s="241" t="s">
        <v>507</v>
      </c>
      <c r="BR16" s="262" t="s">
        <v>552</v>
      </c>
      <c r="BS16" s="239" t="s">
        <v>226</v>
      </c>
      <c r="BT16" s="254">
        <v>5000000</v>
      </c>
      <c r="BV16" s="117" t="s">
        <v>118</v>
      </c>
      <c r="BW16" s="253" t="s">
        <v>73</v>
      </c>
      <c r="BX16" s="245" t="s">
        <v>107</v>
      </c>
      <c r="BY16" s="241" t="s">
        <v>20</v>
      </c>
      <c r="BZ16" s="241" t="s">
        <v>801</v>
      </c>
      <c r="CA16" s="262" t="s">
        <v>317</v>
      </c>
      <c r="CB16" s="239" t="s">
        <v>207</v>
      </c>
      <c r="CC16" s="254">
        <v>1000000</v>
      </c>
      <c r="CE16" s="117" t="s">
        <v>118</v>
      </c>
      <c r="CF16" s="293" t="s">
        <v>16</v>
      </c>
      <c r="CG16" s="286"/>
      <c r="CH16" s="287" t="s">
        <v>979</v>
      </c>
      <c r="CI16" s="287" t="s">
        <v>1051</v>
      </c>
      <c r="CJ16" s="303" t="s">
        <v>229</v>
      </c>
      <c r="CK16" s="285" t="s">
        <v>207</v>
      </c>
      <c r="CL16" s="294">
        <v>500000</v>
      </c>
      <c r="CN16" s="117" t="s">
        <v>119</v>
      </c>
      <c r="CO16" s="314" t="s">
        <v>93</v>
      </c>
      <c r="CP16" s="286"/>
      <c r="CQ16" s="287" t="s">
        <v>1102</v>
      </c>
      <c r="CR16" s="84" t="s">
        <v>739</v>
      </c>
      <c r="CS16" s="319" t="s">
        <v>360</v>
      </c>
      <c r="CT16" s="285" t="s">
        <v>199</v>
      </c>
      <c r="CU16" s="315">
        <v>726000</v>
      </c>
      <c r="CW16" s="117" t="s">
        <v>119</v>
      </c>
      <c r="CX16" s="314" t="s">
        <v>80</v>
      </c>
      <c r="CY16" s="286"/>
      <c r="CZ16" s="287" t="s">
        <v>1401</v>
      </c>
      <c r="DA16" s="84" t="s">
        <v>970</v>
      </c>
      <c r="DB16" s="319" t="s">
        <v>270</v>
      </c>
      <c r="DC16" s="285" t="s">
        <v>207</v>
      </c>
      <c r="DD16" s="315">
        <v>500000</v>
      </c>
      <c r="DF16" s="117" t="s">
        <v>119</v>
      </c>
      <c r="DG16" s="314" t="s">
        <v>16</v>
      </c>
      <c r="DH16" s="286"/>
      <c r="DI16" s="287" t="s">
        <v>1164</v>
      </c>
      <c r="DJ16" s="84" t="s">
        <v>471</v>
      </c>
      <c r="DK16" s="319" t="s">
        <v>305</v>
      </c>
      <c r="DL16" s="285" t="s">
        <v>207</v>
      </c>
      <c r="DM16" s="315">
        <v>975000</v>
      </c>
      <c r="DO16" s="117" t="s">
        <v>119</v>
      </c>
      <c r="DP16" s="314" t="s">
        <v>80</v>
      </c>
      <c r="DQ16" s="286"/>
      <c r="DR16" s="287" t="s">
        <v>1194</v>
      </c>
      <c r="DS16" s="84" t="s">
        <v>212</v>
      </c>
      <c r="DT16" s="319" t="s">
        <v>255</v>
      </c>
      <c r="DU16" s="285" t="s">
        <v>220</v>
      </c>
      <c r="DV16" s="315">
        <v>735000</v>
      </c>
      <c r="DX16" s="116" t="s">
        <v>124</v>
      </c>
      <c r="DY16" s="312" t="s">
        <v>63</v>
      </c>
      <c r="DZ16" s="283"/>
      <c r="EA16" s="284" t="s">
        <v>1361</v>
      </c>
      <c r="EB16" s="324" t="s">
        <v>1487</v>
      </c>
      <c r="EC16" s="325" t="s">
        <v>317</v>
      </c>
      <c r="ED16" s="282" t="s">
        <v>226</v>
      </c>
      <c r="EE16" s="313">
        <v>825000</v>
      </c>
      <c r="EG16" s="116" t="s">
        <v>124</v>
      </c>
      <c r="EH16" s="312" t="s">
        <v>16</v>
      </c>
      <c r="EI16" s="283"/>
      <c r="EJ16" s="284" t="s">
        <v>1427</v>
      </c>
      <c r="EK16" s="324" t="s">
        <v>1428</v>
      </c>
      <c r="EL16" s="325" t="s">
        <v>276</v>
      </c>
      <c r="EM16" s="282" t="s">
        <v>236</v>
      </c>
      <c r="EN16" s="313">
        <v>725000</v>
      </c>
      <c r="EP16" s="117" t="s">
        <v>126</v>
      </c>
      <c r="EQ16" s="314" t="s">
        <v>80</v>
      </c>
      <c r="ER16" s="286"/>
      <c r="ES16" s="287" t="s">
        <v>1037</v>
      </c>
      <c r="ET16" s="84" t="s">
        <v>801</v>
      </c>
      <c r="EU16" s="319" t="s">
        <v>210</v>
      </c>
      <c r="EV16" s="285" t="s">
        <v>203</v>
      </c>
      <c r="EW16" s="315">
        <v>2272000</v>
      </c>
    </row>
    <row r="17" spans="2:153">
      <c r="B17" s="117" t="s">
        <v>117</v>
      </c>
      <c r="C17" s="122" t="s">
        <v>107</v>
      </c>
      <c r="D17" s="111"/>
      <c r="E17" s="131" t="s">
        <v>232</v>
      </c>
      <c r="F17" s="132" t="s">
        <v>233</v>
      </c>
      <c r="G17" s="110" t="s">
        <v>216</v>
      </c>
      <c r="H17" s="108" t="s">
        <v>203</v>
      </c>
      <c r="I17" s="121">
        <v>1000000</v>
      </c>
      <c r="K17" s="117" t="s">
        <v>118</v>
      </c>
      <c r="L17" s="122" t="s">
        <v>93</v>
      </c>
      <c r="M17" s="111"/>
      <c r="N17" s="131" t="s">
        <v>391</v>
      </c>
      <c r="O17" s="132" t="s">
        <v>352</v>
      </c>
      <c r="P17" s="110" t="s">
        <v>229</v>
      </c>
      <c r="Q17" s="108" t="s">
        <v>236</v>
      </c>
      <c r="R17" s="121">
        <v>2150000</v>
      </c>
      <c r="T17" s="117" t="s">
        <v>118</v>
      </c>
      <c r="U17" s="122" t="s">
        <v>16</v>
      </c>
      <c r="V17" s="111"/>
      <c r="W17" s="168" t="s">
        <v>551</v>
      </c>
      <c r="X17" s="111" t="s">
        <v>455</v>
      </c>
      <c r="Y17" s="110" t="s">
        <v>335</v>
      </c>
      <c r="Z17" s="108" t="s">
        <v>199</v>
      </c>
      <c r="AA17" s="186">
        <v>900000</v>
      </c>
      <c r="AC17" s="117" t="s">
        <v>118</v>
      </c>
      <c r="AD17" s="122" t="s">
        <v>93</v>
      </c>
      <c r="AE17" s="111"/>
      <c r="AF17" s="168" t="s">
        <v>604</v>
      </c>
      <c r="AG17" s="111" t="s">
        <v>319</v>
      </c>
      <c r="AH17" s="110" t="s">
        <v>335</v>
      </c>
      <c r="AI17" s="108" t="s">
        <v>207</v>
      </c>
      <c r="AJ17" s="186">
        <v>875000</v>
      </c>
      <c r="AL17" s="117" t="s">
        <v>118</v>
      </c>
      <c r="AM17" s="214" t="s">
        <v>63</v>
      </c>
      <c r="AN17" s="206" t="s">
        <v>81</v>
      </c>
      <c r="AO17" s="14" t="s">
        <v>651</v>
      </c>
      <c r="AP17" s="14" t="s">
        <v>590</v>
      </c>
      <c r="AQ17" s="209" t="s">
        <v>219</v>
      </c>
      <c r="AR17" s="38" t="s">
        <v>207</v>
      </c>
      <c r="AS17" s="215">
        <v>3300000</v>
      </c>
      <c r="AU17" s="117" t="s">
        <v>118</v>
      </c>
      <c r="AV17" s="253" t="s">
        <v>80</v>
      </c>
      <c r="AW17" s="245"/>
      <c r="AX17" s="241" t="s">
        <v>751</v>
      </c>
      <c r="AY17" s="241" t="s">
        <v>718</v>
      </c>
      <c r="AZ17" s="262" t="s">
        <v>213</v>
      </c>
      <c r="BA17" s="239" t="s">
        <v>207</v>
      </c>
      <c r="BB17" s="254">
        <v>560000</v>
      </c>
      <c r="BD17" s="117" t="s">
        <v>118</v>
      </c>
      <c r="BE17" s="253" t="s">
        <v>93</v>
      </c>
      <c r="BF17" s="245"/>
      <c r="BG17" s="241" t="s">
        <v>817</v>
      </c>
      <c r="BH17" s="241" t="s">
        <v>811</v>
      </c>
      <c r="BI17" s="262" t="s">
        <v>305</v>
      </c>
      <c r="BJ17" s="240" t="s">
        <v>207</v>
      </c>
      <c r="BK17" s="254">
        <v>735000</v>
      </c>
      <c r="BM17" s="117" t="s">
        <v>119</v>
      </c>
      <c r="BN17" s="253" t="s">
        <v>80</v>
      </c>
      <c r="BO17" s="245" t="s">
        <v>107</v>
      </c>
      <c r="BP17" s="241" t="s">
        <v>602</v>
      </c>
      <c r="BQ17" s="241" t="s">
        <v>588</v>
      </c>
      <c r="BR17" s="262" t="s">
        <v>261</v>
      </c>
      <c r="BS17" s="239" t="s">
        <v>220</v>
      </c>
      <c r="BT17" s="254">
        <v>700000</v>
      </c>
      <c r="BV17" s="117" t="s">
        <v>119</v>
      </c>
      <c r="BW17" s="253" t="s">
        <v>16</v>
      </c>
      <c r="BX17" s="245"/>
      <c r="BY17" s="241" t="s">
        <v>936</v>
      </c>
      <c r="BZ17" s="241" t="s">
        <v>574</v>
      </c>
      <c r="CA17" s="262" t="s">
        <v>239</v>
      </c>
      <c r="CB17" s="239" t="s">
        <v>281</v>
      </c>
      <c r="CC17" s="254">
        <v>3000000</v>
      </c>
      <c r="CE17" s="117" t="s">
        <v>119</v>
      </c>
      <c r="CF17" s="293" t="s">
        <v>73</v>
      </c>
      <c r="CG17" s="286"/>
      <c r="CH17" s="287" t="s">
        <v>602</v>
      </c>
      <c r="CI17" s="287" t="s">
        <v>1052</v>
      </c>
      <c r="CJ17" s="303" t="s">
        <v>276</v>
      </c>
      <c r="CK17" s="285" t="s">
        <v>199</v>
      </c>
      <c r="CL17" s="294">
        <v>968000</v>
      </c>
      <c r="CN17" s="117" t="s">
        <v>120</v>
      </c>
      <c r="CO17" s="314" t="s">
        <v>63</v>
      </c>
      <c r="CP17" s="286"/>
      <c r="CQ17" s="287" t="s">
        <v>892</v>
      </c>
      <c r="CR17" s="320" t="s">
        <v>212</v>
      </c>
      <c r="CS17" s="321" t="s">
        <v>245</v>
      </c>
      <c r="CT17" s="285" t="s">
        <v>226</v>
      </c>
      <c r="CU17" s="315">
        <v>400000</v>
      </c>
      <c r="CW17" s="117" t="s">
        <v>120</v>
      </c>
      <c r="CX17" s="314" t="s">
        <v>63</v>
      </c>
      <c r="CY17" s="286"/>
      <c r="CZ17" s="287" t="s">
        <v>953</v>
      </c>
      <c r="DA17" s="320" t="s">
        <v>974</v>
      </c>
      <c r="DB17" s="321" t="s">
        <v>357</v>
      </c>
      <c r="DC17" s="285" t="s">
        <v>236</v>
      </c>
      <c r="DD17" s="315">
        <v>1175000</v>
      </c>
      <c r="DF17" s="117" t="s">
        <v>120</v>
      </c>
      <c r="DG17" s="314" t="s">
        <v>73</v>
      </c>
      <c r="DH17" s="286" t="s">
        <v>63</v>
      </c>
      <c r="DI17" s="290" t="s">
        <v>993</v>
      </c>
      <c r="DJ17" s="320" t="s">
        <v>1055</v>
      </c>
      <c r="DK17" s="321" t="s">
        <v>239</v>
      </c>
      <c r="DL17" s="285" t="s">
        <v>207</v>
      </c>
      <c r="DM17" s="315">
        <v>600000</v>
      </c>
      <c r="DO17" s="117" t="s">
        <v>120</v>
      </c>
      <c r="DP17" s="314" t="s">
        <v>16</v>
      </c>
      <c r="DQ17" s="286"/>
      <c r="DR17" s="287" t="s">
        <v>1195</v>
      </c>
      <c r="DS17" s="320" t="s">
        <v>1382</v>
      </c>
      <c r="DT17" s="321" t="s">
        <v>202</v>
      </c>
      <c r="DU17" s="285" t="s">
        <v>217</v>
      </c>
      <c r="DV17" s="315">
        <v>550000</v>
      </c>
      <c r="DX17" s="117" t="s">
        <v>125</v>
      </c>
      <c r="DY17" s="314" t="s">
        <v>16</v>
      </c>
      <c r="DZ17" s="286" t="s">
        <v>73</v>
      </c>
      <c r="EA17" s="287" t="s">
        <v>1362</v>
      </c>
      <c r="EB17" s="326" t="s">
        <v>1435</v>
      </c>
      <c r="EC17" s="319" t="s">
        <v>213</v>
      </c>
      <c r="ED17" s="285" t="s">
        <v>220</v>
      </c>
      <c r="EE17" s="315">
        <v>800000</v>
      </c>
      <c r="EG17" s="117" t="s">
        <v>125</v>
      </c>
      <c r="EH17" s="314" t="s">
        <v>73</v>
      </c>
      <c r="EI17" s="286"/>
      <c r="EJ17" s="287" t="s">
        <v>1213</v>
      </c>
      <c r="EK17" s="326" t="s">
        <v>1429</v>
      </c>
      <c r="EL17" s="319" t="s">
        <v>261</v>
      </c>
      <c r="EM17" s="285" t="s">
        <v>207</v>
      </c>
      <c r="EN17" s="315">
        <v>1200000</v>
      </c>
      <c r="EP17" s="118" t="s">
        <v>127</v>
      </c>
      <c r="EQ17" s="314" t="s">
        <v>75</v>
      </c>
      <c r="ER17" s="286"/>
      <c r="ES17" s="287" t="s">
        <v>293</v>
      </c>
      <c r="ET17" s="320" t="s">
        <v>609</v>
      </c>
      <c r="EU17" s="321" t="s">
        <v>206</v>
      </c>
      <c r="EV17" s="285" t="s">
        <v>207</v>
      </c>
      <c r="EW17" s="315">
        <v>2502400</v>
      </c>
    </row>
    <row r="18" spans="2:153">
      <c r="B18" s="117" t="s">
        <v>118</v>
      </c>
      <c r="C18" s="122" t="s">
        <v>63</v>
      </c>
      <c r="D18" s="111"/>
      <c r="E18" s="131" t="s">
        <v>234</v>
      </c>
      <c r="F18" s="132" t="s">
        <v>235</v>
      </c>
      <c r="G18" s="110" t="s">
        <v>213</v>
      </c>
      <c r="H18" s="108" t="s">
        <v>236</v>
      </c>
      <c r="I18" s="121">
        <v>900000</v>
      </c>
      <c r="K18" s="117" t="s">
        <v>119</v>
      </c>
      <c r="L18" s="122" t="s">
        <v>82</v>
      </c>
      <c r="M18" s="111"/>
      <c r="N18" s="131" t="s">
        <v>392</v>
      </c>
      <c r="O18" s="132" t="s">
        <v>393</v>
      </c>
      <c r="P18" s="110" t="s">
        <v>385</v>
      </c>
      <c r="Q18" s="108" t="s">
        <v>199</v>
      </c>
      <c r="R18" s="121">
        <v>1375000</v>
      </c>
      <c r="T18" s="117" t="s">
        <v>119</v>
      </c>
      <c r="U18" s="122" t="s">
        <v>107</v>
      </c>
      <c r="V18" s="111" t="s">
        <v>81</v>
      </c>
      <c r="W18" s="168" t="s">
        <v>550</v>
      </c>
      <c r="X18" s="111" t="s">
        <v>486</v>
      </c>
      <c r="Y18" s="110" t="s">
        <v>305</v>
      </c>
      <c r="Z18" s="108" t="s">
        <v>207</v>
      </c>
      <c r="AA18" s="186">
        <v>3550000</v>
      </c>
      <c r="AC18" s="117" t="s">
        <v>119</v>
      </c>
      <c r="AD18" s="122" t="s">
        <v>80</v>
      </c>
      <c r="AE18" s="111"/>
      <c r="AF18" s="168" t="s">
        <v>433</v>
      </c>
      <c r="AG18" s="111" t="s">
        <v>19</v>
      </c>
      <c r="AH18" s="110" t="s">
        <v>335</v>
      </c>
      <c r="AI18" s="108" t="s">
        <v>207</v>
      </c>
      <c r="AJ18" s="186">
        <v>715000</v>
      </c>
      <c r="AL18" s="117" t="s">
        <v>119</v>
      </c>
      <c r="AM18" s="214" t="s">
        <v>93</v>
      </c>
      <c r="AN18" s="206" t="s">
        <v>16</v>
      </c>
      <c r="AO18" s="14" t="s">
        <v>652</v>
      </c>
      <c r="AP18" s="14" t="s">
        <v>257</v>
      </c>
      <c r="AQ18" s="209" t="s">
        <v>223</v>
      </c>
      <c r="AR18" s="38" t="s">
        <v>226</v>
      </c>
      <c r="AS18" s="215">
        <v>875000</v>
      </c>
      <c r="AU18" s="117" t="s">
        <v>119</v>
      </c>
      <c r="AV18" s="253" t="s">
        <v>73</v>
      </c>
      <c r="AW18" s="245"/>
      <c r="AX18" s="241" t="s">
        <v>752</v>
      </c>
      <c r="AY18" s="241" t="s">
        <v>339</v>
      </c>
      <c r="AZ18" s="262" t="s">
        <v>261</v>
      </c>
      <c r="BA18" s="239" t="s">
        <v>199</v>
      </c>
      <c r="BB18" s="254">
        <v>2800000</v>
      </c>
      <c r="BD18" s="117" t="s">
        <v>119</v>
      </c>
      <c r="BE18" s="253" t="s">
        <v>73</v>
      </c>
      <c r="BF18" s="245"/>
      <c r="BG18" s="241" t="s">
        <v>816</v>
      </c>
      <c r="BH18" s="241" t="s">
        <v>812</v>
      </c>
      <c r="BI18" s="262" t="s">
        <v>72</v>
      </c>
      <c r="BJ18" s="240" t="s">
        <v>199</v>
      </c>
      <c r="BK18" s="254">
        <v>902500</v>
      </c>
      <c r="BM18" s="117" t="s">
        <v>120</v>
      </c>
      <c r="BN18" s="253" t="s">
        <v>73</v>
      </c>
      <c r="BO18" s="245"/>
      <c r="BP18" s="241" t="s">
        <v>875</v>
      </c>
      <c r="BQ18" s="241" t="s">
        <v>228</v>
      </c>
      <c r="BR18" s="262" t="s">
        <v>317</v>
      </c>
      <c r="BS18" s="239" t="s">
        <v>226</v>
      </c>
      <c r="BT18" s="254">
        <v>627000</v>
      </c>
      <c r="BV18" s="117" t="s">
        <v>120</v>
      </c>
      <c r="BW18" s="253" t="s">
        <v>93</v>
      </c>
      <c r="BX18" s="245"/>
      <c r="BY18" s="241" t="s">
        <v>937</v>
      </c>
      <c r="BZ18" s="241" t="s">
        <v>565</v>
      </c>
      <c r="CA18" s="262" t="s">
        <v>219</v>
      </c>
      <c r="CB18" s="239" t="s">
        <v>226</v>
      </c>
      <c r="CC18" s="254">
        <v>605000</v>
      </c>
      <c r="CE18" s="117" t="s">
        <v>120</v>
      </c>
      <c r="CF18" s="293" t="s">
        <v>93</v>
      </c>
      <c r="CG18" s="286"/>
      <c r="CH18" s="287" t="s">
        <v>668</v>
      </c>
      <c r="CI18" s="287" t="s">
        <v>573</v>
      </c>
      <c r="CJ18" s="303" t="s">
        <v>317</v>
      </c>
      <c r="CK18" s="285" t="s">
        <v>236</v>
      </c>
      <c r="CL18" s="294">
        <v>2084911</v>
      </c>
      <c r="CN18" s="116" t="s">
        <v>124</v>
      </c>
      <c r="CO18" s="312" t="s">
        <v>80</v>
      </c>
      <c r="CP18" s="283" t="s">
        <v>93</v>
      </c>
      <c r="CQ18" s="284" t="s">
        <v>1103</v>
      </c>
      <c r="CR18" s="84" t="s">
        <v>364</v>
      </c>
      <c r="CS18" s="319" t="s">
        <v>357</v>
      </c>
      <c r="CT18" s="282" t="s">
        <v>217</v>
      </c>
      <c r="CU18" s="313">
        <v>900000</v>
      </c>
      <c r="CW18" s="116" t="s">
        <v>124</v>
      </c>
      <c r="CX18" s="312" t="s">
        <v>16</v>
      </c>
      <c r="CY18" s="283"/>
      <c r="CZ18" s="284" t="s">
        <v>980</v>
      </c>
      <c r="DA18" s="84" t="s">
        <v>311</v>
      </c>
      <c r="DB18" s="319" t="s">
        <v>213</v>
      </c>
      <c r="DC18" s="282" t="s">
        <v>207</v>
      </c>
      <c r="DD18" s="313">
        <v>450000</v>
      </c>
      <c r="DF18" s="116" t="s">
        <v>124</v>
      </c>
      <c r="DG18" s="312" t="s">
        <v>80</v>
      </c>
      <c r="DH18" s="283"/>
      <c r="DI18" s="287" t="s">
        <v>1165</v>
      </c>
      <c r="DJ18" s="84" t="s">
        <v>19</v>
      </c>
      <c r="DK18" s="319" t="s">
        <v>202</v>
      </c>
      <c r="DL18" s="282" t="s">
        <v>265</v>
      </c>
      <c r="DM18" s="313">
        <v>605000</v>
      </c>
      <c r="DO18" s="116" t="s">
        <v>124</v>
      </c>
      <c r="DP18" s="312" t="s">
        <v>93</v>
      </c>
      <c r="DQ18" s="283"/>
      <c r="DR18" s="284" t="s">
        <v>1196</v>
      </c>
      <c r="DS18" s="84" t="s">
        <v>1383</v>
      </c>
      <c r="DT18" s="319" t="s">
        <v>340</v>
      </c>
      <c r="DU18" s="282" t="s">
        <v>236</v>
      </c>
      <c r="DV18" s="313">
        <v>325000</v>
      </c>
      <c r="DX18" s="117" t="s">
        <v>126</v>
      </c>
      <c r="DY18" s="314" t="s">
        <v>73</v>
      </c>
      <c r="DZ18" s="286"/>
      <c r="EA18" s="287" t="s">
        <v>1244</v>
      </c>
      <c r="EB18" s="326" t="s">
        <v>319</v>
      </c>
      <c r="EC18" s="319" t="s">
        <v>385</v>
      </c>
      <c r="ED18" s="285" t="s">
        <v>203</v>
      </c>
      <c r="EE18" s="315">
        <v>3347000</v>
      </c>
      <c r="EG18" s="117" t="s">
        <v>126</v>
      </c>
      <c r="EH18" s="314" t="s">
        <v>107</v>
      </c>
      <c r="EI18" s="286" t="s">
        <v>73</v>
      </c>
      <c r="EJ18" s="287" t="s">
        <v>1430</v>
      </c>
      <c r="EK18" s="326" t="s">
        <v>339</v>
      </c>
      <c r="EL18" s="319" t="s">
        <v>261</v>
      </c>
      <c r="EM18" s="285" t="s">
        <v>199</v>
      </c>
      <c r="EN18" s="315">
        <v>2921900</v>
      </c>
      <c r="EP18" s="117" t="s">
        <v>133</v>
      </c>
      <c r="EQ18" s="312" t="s">
        <v>75</v>
      </c>
      <c r="ER18" s="283"/>
      <c r="ES18" s="284" t="s">
        <v>1216</v>
      </c>
      <c r="ET18" s="84" t="s">
        <v>228</v>
      </c>
      <c r="EU18" s="319" t="s">
        <v>213</v>
      </c>
      <c r="EV18" s="282" t="s">
        <v>281</v>
      </c>
      <c r="EW18" s="313">
        <v>200000</v>
      </c>
    </row>
    <row r="19" spans="2:153">
      <c r="B19" s="117" t="s">
        <v>119</v>
      </c>
      <c r="C19" s="122" t="s">
        <v>73</v>
      </c>
      <c r="D19" s="111" t="s">
        <v>93</v>
      </c>
      <c r="E19" s="131" t="s">
        <v>237</v>
      </c>
      <c r="F19" s="132" t="s">
        <v>238</v>
      </c>
      <c r="G19" s="110" t="s">
        <v>239</v>
      </c>
      <c r="H19" s="108" t="s">
        <v>207</v>
      </c>
      <c r="I19" s="121">
        <v>1000000</v>
      </c>
      <c r="K19" s="117" t="s">
        <v>120</v>
      </c>
      <c r="L19" s="122" t="s">
        <v>16</v>
      </c>
      <c r="M19" s="111"/>
      <c r="N19" s="131" t="s">
        <v>246</v>
      </c>
      <c r="O19" s="132" t="s">
        <v>394</v>
      </c>
      <c r="P19" s="110" t="s">
        <v>264</v>
      </c>
      <c r="Q19" s="108" t="s">
        <v>203</v>
      </c>
      <c r="R19" s="121">
        <v>3100000</v>
      </c>
      <c r="T19" s="117" t="s">
        <v>120</v>
      </c>
      <c r="U19" s="122" t="s">
        <v>82</v>
      </c>
      <c r="V19" s="111" t="s">
        <v>63</v>
      </c>
      <c r="W19" s="168" t="s">
        <v>549</v>
      </c>
      <c r="X19" s="111" t="s">
        <v>382</v>
      </c>
      <c r="Y19" s="110" t="s">
        <v>317</v>
      </c>
      <c r="Z19" s="108" t="s">
        <v>207</v>
      </c>
      <c r="AA19" s="186">
        <v>950000</v>
      </c>
      <c r="AC19" s="117" t="s">
        <v>120</v>
      </c>
      <c r="AD19" s="122" t="s">
        <v>16</v>
      </c>
      <c r="AE19" s="111"/>
      <c r="AF19" s="168" t="s">
        <v>605</v>
      </c>
      <c r="AG19" s="111" t="s">
        <v>586</v>
      </c>
      <c r="AH19" s="110" t="s">
        <v>305</v>
      </c>
      <c r="AI19" s="108" t="s">
        <v>217</v>
      </c>
      <c r="AJ19" s="186">
        <v>826875</v>
      </c>
      <c r="AL19" s="117" t="s">
        <v>120</v>
      </c>
      <c r="AM19" s="214" t="s">
        <v>73</v>
      </c>
      <c r="AN19" s="206"/>
      <c r="AO19" s="14" t="s">
        <v>653</v>
      </c>
      <c r="AP19" s="14" t="s">
        <v>233</v>
      </c>
      <c r="AQ19" s="209" t="s">
        <v>270</v>
      </c>
      <c r="AR19" s="38" t="s">
        <v>217</v>
      </c>
      <c r="AS19" s="215">
        <v>550000</v>
      </c>
      <c r="AU19" s="117" t="s">
        <v>120</v>
      </c>
      <c r="AV19" s="253" t="s">
        <v>16</v>
      </c>
      <c r="AW19" s="245"/>
      <c r="AX19" s="241" t="s">
        <v>753</v>
      </c>
      <c r="AY19" s="241" t="s">
        <v>244</v>
      </c>
      <c r="AZ19" s="262" t="s">
        <v>247</v>
      </c>
      <c r="BA19" s="239" t="s">
        <v>281</v>
      </c>
      <c r="BB19" s="254">
        <v>825000</v>
      </c>
      <c r="BD19" s="117" t="s">
        <v>120</v>
      </c>
      <c r="BE19" s="253" t="s">
        <v>80</v>
      </c>
      <c r="BF19" s="245"/>
      <c r="BG19" s="241" t="s">
        <v>815</v>
      </c>
      <c r="BH19" s="241" t="s">
        <v>759</v>
      </c>
      <c r="BI19" s="262" t="s">
        <v>229</v>
      </c>
      <c r="BJ19" s="240" t="s">
        <v>236</v>
      </c>
      <c r="BK19" s="254">
        <v>450000</v>
      </c>
      <c r="BM19" s="117" t="s">
        <v>121</v>
      </c>
      <c r="BN19" s="255" t="s">
        <v>81</v>
      </c>
      <c r="BO19" s="247"/>
      <c r="BP19" s="248" t="s">
        <v>876</v>
      </c>
      <c r="BQ19" s="248" t="s">
        <v>228</v>
      </c>
      <c r="BR19" s="263" t="s">
        <v>335</v>
      </c>
      <c r="BS19" s="249" t="s">
        <v>207</v>
      </c>
      <c r="BT19" s="256">
        <v>532000</v>
      </c>
      <c r="BV19" s="117" t="s">
        <v>121</v>
      </c>
      <c r="BW19" s="255" t="s">
        <v>63</v>
      </c>
      <c r="BX19" s="247" t="s">
        <v>73</v>
      </c>
      <c r="BY19" s="248" t="s">
        <v>938</v>
      </c>
      <c r="BZ19" s="248" t="s">
        <v>787</v>
      </c>
      <c r="CA19" s="263" t="s">
        <v>385</v>
      </c>
      <c r="CB19" s="249" t="s">
        <v>217</v>
      </c>
      <c r="CC19" s="256">
        <v>775000</v>
      </c>
      <c r="CE19" s="117" t="s">
        <v>121</v>
      </c>
      <c r="CF19" s="295" t="s">
        <v>63</v>
      </c>
      <c r="CG19" s="289" t="s">
        <v>16</v>
      </c>
      <c r="CH19" s="290" t="s">
        <v>991</v>
      </c>
      <c r="CI19" s="290" t="s">
        <v>1053</v>
      </c>
      <c r="CJ19" s="304" t="s">
        <v>210</v>
      </c>
      <c r="CK19" s="288" t="s">
        <v>217</v>
      </c>
      <c r="CL19" s="296">
        <v>900000</v>
      </c>
      <c r="CN19" s="117" t="s">
        <v>125</v>
      </c>
      <c r="CO19" s="314" t="s">
        <v>16</v>
      </c>
      <c r="CP19" s="286"/>
      <c r="CQ19" s="287" t="s">
        <v>911</v>
      </c>
      <c r="CR19" s="84" t="s">
        <v>419</v>
      </c>
      <c r="CS19" s="319" t="s">
        <v>385</v>
      </c>
      <c r="CT19" s="285" t="s">
        <v>226</v>
      </c>
      <c r="CU19" s="315">
        <v>1075000</v>
      </c>
      <c r="CW19" s="117" t="s">
        <v>125</v>
      </c>
      <c r="CX19" s="314" t="s">
        <v>93</v>
      </c>
      <c r="CY19" s="286" t="s">
        <v>107</v>
      </c>
      <c r="CZ19" s="287" t="s">
        <v>1129</v>
      </c>
      <c r="DA19" s="84" t="s">
        <v>1402</v>
      </c>
      <c r="DB19" s="319" t="s">
        <v>223</v>
      </c>
      <c r="DC19" s="285" t="s">
        <v>207</v>
      </c>
      <c r="DD19" s="315">
        <v>1075000</v>
      </c>
      <c r="DF19" s="117" t="s">
        <v>125</v>
      </c>
      <c r="DG19" s="314" t="s">
        <v>93</v>
      </c>
      <c r="DH19" s="286"/>
      <c r="DI19" s="287" t="s">
        <v>1466</v>
      </c>
      <c r="DJ19" s="84" t="s">
        <v>260</v>
      </c>
      <c r="DK19" s="319" t="s">
        <v>242</v>
      </c>
      <c r="DL19" s="285" t="s">
        <v>236</v>
      </c>
      <c r="DM19" s="315">
        <v>1100000</v>
      </c>
      <c r="DO19" s="117" t="s">
        <v>125</v>
      </c>
      <c r="DP19" s="314" t="s">
        <v>107</v>
      </c>
      <c r="DQ19" s="286"/>
      <c r="DR19" s="287" t="s">
        <v>1197</v>
      </c>
      <c r="DS19" s="84" t="s">
        <v>575</v>
      </c>
      <c r="DT19" s="319" t="s">
        <v>216</v>
      </c>
      <c r="DU19" s="285" t="s">
        <v>207</v>
      </c>
      <c r="DV19" s="315">
        <v>315000</v>
      </c>
      <c r="DX19" s="117" t="s">
        <v>127</v>
      </c>
      <c r="DY19" s="314" t="s">
        <v>80</v>
      </c>
      <c r="DZ19" s="286"/>
      <c r="EA19" s="287" t="s">
        <v>1363</v>
      </c>
      <c r="EB19" s="326" t="s">
        <v>1059</v>
      </c>
      <c r="EC19" s="319" t="s">
        <v>206</v>
      </c>
      <c r="ED19" s="285" t="s">
        <v>281</v>
      </c>
      <c r="EE19" s="315">
        <v>1000000</v>
      </c>
      <c r="EG19" s="117" t="s">
        <v>127</v>
      </c>
      <c r="EH19" s="314" t="s">
        <v>75</v>
      </c>
      <c r="EI19" s="286"/>
      <c r="EJ19" s="287" t="s">
        <v>1279</v>
      </c>
      <c r="EK19" s="326" t="s">
        <v>739</v>
      </c>
      <c r="EL19" s="319" t="s">
        <v>385</v>
      </c>
      <c r="EM19" s="285" t="s">
        <v>220</v>
      </c>
      <c r="EN19" s="315">
        <v>285000</v>
      </c>
      <c r="EP19" s="117" t="s">
        <v>134</v>
      </c>
      <c r="EQ19" s="314" t="s">
        <v>80</v>
      </c>
      <c r="ER19" s="286"/>
      <c r="ES19" s="287" t="s">
        <v>1217</v>
      </c>
      <c r="ET19" s="84" t="s">
        <v>585</v>
      </c>
      <c r="EU19" s="319" t="s">
        <v>320</v>
      </c>
      <c r="EV19" s="285" t="s">
        <v>236</v>
      </c>
      <c r="EW19" s="315">
        <v>200000</v>
      </c>
    </row>
    <row r="20" spans="2:153">
      <c r="B20" s="117" t="s">
        <v>120</v>
      </c>
      <c r="C20" s="122" t="s">
        <v>81</v>
      </c>
      <c r="D20" s="111"/>
      <c r="E20" s="131" t="s">
        <v>240</v>
      </c>
      <c r="F20" s="132" t="s">
        <v>241</v>
      </c>
      <c r="G20" s="110" t="s">
        <v>242</v>
      </c>
      <c r="H20" s="108" t="s">
        <v>207</v>
      </c>
      <c r="I20" s="121">
        <v>741666</v>
      </c>
      <c r="K20" s="117" t="s">
        <v>121</v>
      </c>
      <c r="L20" s="122" t="s">
        <v>73</v>
      </c>
      <c r="M20" s="111" t="s">
        <v>81</v>
      </c>
      <c r="N20" s="131" t="s">
        <v>395</v>
      </c>
      <c r="O20" s="132" t="s">
        <v>396</v>
      </c>
      <c r="P20" s="110" t="s">
        <v>72</v>
      </c>
      <c r="Q20" s="108" t="s">
        <v>281</v>
      </c>
      <c r="R20" s="121">
        <v>1000000</v>
      </c>
      <c r="T20" s="117" t="s">
        <v>121</v>
      </c>
      <c r="U20" s="122" t="s">
        <v>80</v>
      </c>
      <c r="V20" s="111"/>
      <c r="W20" s="168" t="s">
        <v>548</v>
      </c>
      <c r="X20" s="111" t="s">
        <v>225</v>
      </c>
      <c r="Y20" s="110" t="s">
        <v>466</v>
      </c>
      <c r="Z20" s="108" t="s">
        <v>236</v>
      </c>
      <c r="AA20" s="186">
        <v>800000</v>
      </c>
      <c r="AC20" s="117" t="s">
        <v>121</v>
      </c>
      <c r="AD20" s="122" t="s">
        <v>63</v>
      </c>
      <c r="AE20" s="111"/>
      <c r="AF20" s="168" t="s">
        <v>606</v>
      </c>
      <c r="AG20" s="111" t="s">
        <v>585</v>
      </c>
      <c r="AH20" s="110" t="s">
        <v>305</v>
      </c>
      <c r="AI20" s="108" t="s">
        <v>207</v>
      </c>
      <c r="AJ20" s="186">
        <v>535000</v>
      </c>
      <c r="AL20" s="117" t="s">
        <v>121</v>
      </c>
      <c r="AM20" s="214" t="s">
        <v>107</v>
      </c>
      <c r="AN20" s="206" t="s">
        <v>81</v>
      </c>
      <c r="AO20" s="14" t="s">
        <v>654</v>
      </c>
      <c r="AP20" s="14" t="s">
        <v>285</v>
      </c>
      <c r="AQ20" s="209" t="s">
        <v>270</v>
      </c>
      <c r="AR20" s="38" t="s">
        <v>207</v>
      </c>
      <c r="AS20" s="215">
        <v>500000</v>
      </c>
      <c r="AU20" s="117" t="s">
        <v>121</v>
      </c>
      <c r="AV20" s="253" t="s">
        <v>93</v>
      </c>
      <c r="AW20" s="245" t="s">
        <v>16</v>
      </c>
      <c r="AX20" s="241" t="s">
        <v>754</v>
      </c>
      <c r="AY20" s="241" t="s">
        <v>738</v>
      </c>
      <c r="AZ20" s="262" t="s">
        <v>340</v>
      </c>
      <c r="BA20" s="239" t="s">
        <v>207</v>
      </c>
      <c r="BB20" s="254">
        <v>835000</v>
      </c>
      <c r="BD20" s="117" t="s">
        <v>121</v>
      </c>
      <c r="BE20" s="253" t="s">
        <v>81</v>
      </c>
      <c r="BF20" s="245"/>
      <c r="BG20" s="241" t="s">
        <v>814</v>
      </c>
      <c r="BH20" s="241" t="s">
        <v>813</v>
      </c>
      <c r="BI20" s="262" t="s">
        <v>252</v>
      </c>
      <c r="BJ20" s="240" t="s">
        <v>207</v>
      </c>
      <c r="BK20" s="254">
        <v>1900000</v>
      </c>
      <c r="BM20" s="116" t="s">
        <v>124</v>
      </c>
      <c r="BN20" s="279" t="s">
        <v>63</v>
      </c>
      <c r="BO20" s="278" t="s">
        <v>73</v>
      </c>
      <c r="BP20" s="267" t="s">
        <v>877</v>
      </c>
      <c r="BQ20" s="267" t="s">
        <v>738</v>
      </c>
      <c r="BR20" s="268" t="s">
        <v>245</v>
      </c>
      <c r="BS20" s="277" t="s">
        <v>207</v>
      </c>
      <c r="BT20" s="276">
        <v>500000</v>
      </c>
      <c r="BV20" s="116" t="s">
        <v>124</v>
      </c>
      <c r="BW20" s="279" t="s">
        <v>107</v>
      </c>
      <c r="BX20" s="278" t="s">
        <v>16</v>
      </c>
      <c r="BY20" s="267" t="s">
        <v>773</v>
      </c>
      <c r="BZ20" s="267" t="s">
        <v>19</v>
      </c>
      <c r="CA20" s="268" t="s">
        <v>385</v>
      </c>
      <c r="CB20" s="277" t="s">
        <v>265</v>
      </c>
      <c r="CC20" s="276">
        <v>650000</v>
      </c>
      <c r="CE20" s="116" t="s">
        <v>124</v>
      </c>
      <c r="CF20" s="291" t="s">
        <v>81</v>
      </c>
      <c r="CG20" s="283"/>
      <c r="CH20" s="284" t="s">
        <v>637</v>
      </c>
      <c r="CI20" s="284" t="s">
        <v>564</v>
      </c>
      <c r="CJ20" s="302" t="s">
        <v>198</v>
      </c>
      <c r="CK20" s="282" t="s">
        <v>199</v>
      </c>
      <c r="CL20" s="292">
        <v>660000</v>
      </c>
      <c r="CN20" s="117" t="s">
        <v>126</v>
      </c>
      <c r="CO20" s="314" t="s">
        <v>107</v>
      </c>
      <c r="CP20" s="286"/>
      <c r="CQ20" s="287" t="s">
        <v>1104</v>
      </c>
      <c r="CR20" s="84" t="s">
        <v>470</v>
      </c>
      <c r="CS20" s="319" t="s">
        <v>210</v>
      </c>
      <c r="CT20" s="285" t="s">
        <v>236</v>
      </c>
      <c r="CU20" s="315">
        <v>425000</v>
      </c>
      <c r="CW20" s="117" t="s">
        <v>126</v>
      </c>
      <c r="CX20" s="314" t="s">
        <v>107</v>
      </c>
      <c r="CY20" s="286"/>
      <c r="CZ20" s="287" t="s">
        <v>1130</v>
      </c>
      <c r="DA20" s="84" t="s">
        <v>1392</v>
      </c>
      <c r="DB20" s="319" t="s">
        <v>245</v>
      </c>
      <c r="DC20" s="285" t="s">
        <v>207</v>
      </c>
      <c r="DD20" s="315">
        <v>375000</v>
      </c>
      <c r="DF20" s="117" t="s">
        <v>126</v>
      </c>
      <c r="DG20" s="314" t="s">
        <v>63</v>
      </c>
      <c r="DH20" s="286"/>
      <c r="DI20" s="287" t="s">
        <v>446</v>
      </c>
      <c r="DJ20" s="84" t="s">
        <v>494</v>
      </c>
      <c r="DK20" s="319" t="s">
        <v>206</v>
      </c>
      <c r="DL20" s="285" t="s">
        <v>199</v>
      </c>
      <c r="DM20" s="315">
        <v>925000</v>
      </c>
      <c r="DO20" s="117" t="s">
        <v>126</v>
      </c>
      <c r="DP20" s="314" t="s">
        <v>63</v>
      </c>
      <c r="DQ20" s="286" t="s">
        <v>16</v>
      </c>
      <c r="DR20" s="287" t="s">
        <v>1198</v>
      </c>
      <c r="DS20" s="84" t="s">
        <v>201</v>
      </c>
      <c r="DT20" s="319" t="s">
        <v>213</v>
      </c>
      <c r="DU20" s="285" t="s">
        <v>207</v>
      </c>
      <c r="DV20" s="315">
        <v>775000</v>
      </c>
      <c r="DX20" s="118" t="s">
        <v>128</v>
      </c>
      <c r="DY20" s="316" t="s">
        <v>107</v>
      </c>
      <c r="DZ20" s="289"/>
      <c r="EA20" s="290" t="s">
        <v>1364</v>
      </c>
      <c r="EB20" s="320" t="s">
        <v>1488</v>
      </c>
      <c r="EC20" s="321" t="s">
        <v>258</v>
      </c>
      <c r="ED20" s="288" t="s">
        <v>207</v>
      </c>
      <c r="EE20" s="317">
        <v>1500000</v>
      </c>
      <c r="EG20" s="118" t="s">
        <v>128</v>
      </c>
      <c r="EH20" s="314" t="s">
        <v>80</v>
      </c>
      <c r="EI20" s="289"/>
      <c r="EJ20" s="290" t="s">
        <v>719</v>
      </c>
      <c r="EK20" s="320" t="s">
        <v>1431</v>
      </c>
      <c r="EL20" s="321" t="s">
        <v>320</v>
      </c>
      <c r="EM20" s="288" t="s">
        <v>236</v>
      </c>
      <c r="EN20" s="317">
        <v>500000</v>
      </c>
      <c r="EP20" s="117" t="s">
        <v>135</v>
      </c>
      <c r="EQ20" s="314" t="s">
        <v>73</v>
      </c>
      <c r="ER20" s="286"/>
      <c r="ES20" s="287" t="s">
        <v>864</v>
      </c>
      <c r="ET20" s="84" t="s">
        <v>1502</v>
      </c>
      <c r="EU20" s="319" t="s">
        <v>258</v>
      </c>
      <c r="EV20" s="285" t="s">
        <v>203</v>
      </c>
      <c r="EW20" s="315">
        <v>1000000</v>
      </c>
    </row>
    <row r="21" spans="2:153">
      <c r="B21" s="117" t="s">
        <v>121</v>
      </c>
      <c r="C21" s="122" t="s">
        <v>80</v>
      </c>
      <c r="D21" s="111"/>
      <c r="E21" s="131" t="s">
        <v>243</v>
      </c>
      <c r="F21" s="132" t="s">
        <v>244</v>
      </c>
      <c r="G21" s="110" t="s">
        <v>245</v>
      </c>
      <c r="H21" s="108" t="s">
        <v>207</v>
      </c>
      <c r="I21" s="121">
        <v>875000</v>
      </c>
      <c r="K21" s="118" t="s">
        <v>122</v>
      </c>
      <c r="L21" s="123" t="s">
        <v>80</v>
      </c>
      <c r="M21" s="115"/>
      <c r="N21" s="133" t="s">
        <v>397</v>
      </c>
      <c r="O21" s="134" t="s">
        <v>398</v>
      </c>
      <c r="P21" s="113" t="s">
        <v>223</v>
      </c>
      <c r="Q21" s="114" t="s">
        <v>207</v>
      </c>
      <c r="R21" s="124">
        <v>600000</v>
      </c>
      <c r="T21" s="118" t="s">
        <v>122</v>
      </c>
      <c r="U21" s="123" t="s">
        <v>73</v>
      </c>
      <c r="V21" s="112" t="s">
        <v>93</v>
      </c>
      <c r="W21" s="169" t="s">
        <v>547</v>
      </c>
      <c r="X21" s="112" t="s">
        <v>294</v>
      </c>
      <c r="Y21" s="113" t="s">
        <v>255</v>
      </c>
      <c r="Z21" s="114" t="s">
        <v>236</v>
      </c>
      <c r="AA21" s="187">
        <v>950000</v>
      </c>
      <c r="AC21" s="118" t="s">
        <v>122</v>
      </c>
      <c r="AD21" s="123" t="s">
        <v>73</v>
      </c>
      <c r="AE21" s="115" t="s">
        <v>107</v>
      </c>
      <c r="AF21" s="169" t="s">
        <v>607</v>
      </c>
      <c r="AG21" s="112" t="s">
        <v>584</v>
      </c>
      <c r="AH21" s="113" t="s">
        <v>340</v>
      </c>
      <c r="AI21" s="114" t="s">
        <v>203</v>
      </c>
      <c r="AJ21" s="187">
        <v>900000</v>
      </c>
      <c r="AL21" s="118" t="s">
        <v>122</v>
      </c>
      <c r="AM21" s="231" t="s">
        <v>16</v>
      </c>
      <c r="AN21" s="232" t="s">
        <v>63</v>
      </c>
      <c r="AO21" s="235" t="s">
        <v>655</v>
      </c>
      <c r="AP21" s="235" t="s">
        <v>241</v>
      </c>
      <c r="AQ21" s="236" t="s">
        <v>229</v>
      </c>
      <c r="AR21" s="233" t="s">
        <v>236</v>
      </c>
      <c r="AS21" s="238">
        <v>850000</v>
      </c>
      <c r="AU21" s="118" t="s">
        <v>122</v>
      </c>
      <c r="AV21" s="255" t="s">
        <v>63</v>
      </c>
      <c r="AW21" s="247"/>
      <c r="AX21" s="248" t="s">
        <v>755</v>
      </c>
      <c r="AY21" s="248" t="s">
        <v>739</v>
      </c>
      <c r="AZ21" s="263" t="s">
        <v>360</v>
      </c>
      <c r="BA21" s="249" t="s">
        <v>203</v>
      </c>
      <c r="BB21" s="256">
        <v>525000</v>
      </c>
      <c r="BD21" s="118" t="s">
        <v>122</v>
      </c>
      <c r="BE21" s="255" t="s">
        <v>16</v>
      </c>
      <c r="BF21" s="247"/>
      <c r="BG21" s="248" t="s">
        <v>836</v>
      </c>
      <c r="BH21" s="248" t="s">
        <v>822</v>
      </c>
      <c r="BI21" s="262" t="s">
        <v>258</v>
      </c>
      <c r="BJ21" s="240" t="s">
        <v>207</v>
      </c>
      <c r="BK21" s="254">
        <v>550000</v>
      </c>
      <c r="BM21" s="117" t="s">
        <v>125</v>
      </c>
      <c r="BN21" s="253" t="s">
        <v>93</v>
      </c>
      <c r="BO21" s="245"/>
      <c r="BP21" s="241" t="s">
        <v>878</v>
      </c>
      <c r="BQ21" s="241" t="s">
        <v>303</v>
      </c>
      <c r="BR21" s="262" t="s">
        <v>202</v>
      </c>
      <c r="BS21" s="239" t="s">
        <v>217</v>
      </c>
      <c r="BT21" s="254">
        <v>684000</v>
      </c>
      <c r="BV21" s="117" t="s">
        <v>125</v>
      </c>
      <c r="BW21" s="253" t="s">
        <v>81</v>
      </c>
      <c r="BX21" s="245"/>
      <c r="BY21" s="241" t="s">
        <v>939</v>
      </c>
      <c r="BZ21" s="241" t="s">
        <v>977</v>
      </c>
      <c r="CA21" s="262" t="s">
        <v>305</v>
      </c>
      <c r="CB21" s="239" t="s">
        <v>236</v>
      </c>
      <c r="CC21" s="254">
        <v>1200000</v>
      </c>
      <c r="CE21" s="117" t="s">
        <v>125</v>
      </c>
      <c r="CF21" s="293" t="s">
        <v>107</v>
      </c>
      <c r="CG21" s="286"/>
      <c r="CH21" s="287" t="s">
        <v>992</v>
      </c>
      <c r="CI21" s="287" t="s">
        <v>1054</v>
      </c>
      <c r="CJ21" s="303" t="s">
        <v>213</v>
      </c>
      <c r="CK21" s="285" t="s">
        <v>203</v>
      </c>
      <c r="CL21" s="294">
        <v>450000</v>
      </c>
      <c r="CN21" s="117" t="s">
        <v>127</v>
      </c>
      <c r="CO21" s="314" t="s">
        <v>73</v>
      </c>
      <c r="CP21" s="286"/>
      <c r="CQ21" s="287" t="s">
        <v>1105</v>
      </c>
      <c r="CR21" s="84" t="s">
        <v>590</v>
      </c>
      <c r="CS21" s="319" t="s">
        <v>270</v>
      </c>
      <c r="CT21" s="285" t="s">
        <v>207</v>
      </c>
      <c r="CU21" s="315">
        <v>600000</v>
      </c>
      <c r="CW21" s="117" t="s">
        <v>127</v>
      </c>
      <c r="CX21" s="314" t="s">
        <v>73</v>
      </c>
      <c r="CY21" s="286"/>
      <c r="CZ21" s="287" t="s">
        <v>1131</v>
      </c>
      <c r="DA21" s="84" t="s">
        <v>1403</v>
      </c>
      <c r="DB21" s="319" t="s">
        <v>360</v>
      </c>
      <c r="DC21" s="285" t="s">
        <v>226</v>
      </c>
      <c r="DD21" s="315">
        <v>1100000</v>
      </c>
      <c r="DF21" s="117" t="s">
        <v>127</v>
      </c>
      <c r="DG21" s="314" t="s">
        <v>107</v>
      </c>
      <c r="DH21" s="286"/>
      <c r="DI21" s="287" t="s">
        <v>1166</v>
      </c>
      <c r="DJ21" s="84" t="s">
        <v>1467</v>
      </c>
      <c r="DK21" s="319" t="s">
        <v>229</v>
      </c>
      <c r="DL21" s="285" t="s">
        <v>220</v>
      </c>
      <c r="DM21" s="315">
        <v>592500</v>
      </c>
      <c r="DO21" s="117" t="s">
        <v>127</v>
      </c>
      <c r="DP21" s="314" t="s">
        <v>73</v>
      </c>
      <c r="DQ21" s="286" t="s">
        <v>16</v>
      </c>
      <c r="DR21" s="287" t="s">
        <v>1199</v>
      </c>
      <c r="DS21" s="84" t="s">
        <v>974</v>
      </c>
      <c r="DT21" s="319" t="s">
        <v>252</v>
      </c>
      <c r="DU21" s="285" t="s">
        <v>265</v>
      </c>
      <c r="DV21" s="315">
        <v>650000</v>
      </c>
      <c r="DX21" s="117" t="s">
        <v>133</v>
      </c>
      <c r="DY21" s="312" t="s">
        <v>63</v>
      </c>
      <c r="DZ21" s="283"/>
      <c r="EA21" s="284" t="s">
        <v>1365</v>
      </c>
      <c r="EB21" s="84" t="s">
        <v>1489</v>
      </c>
      <c r="EC21" s="319" t="s">
        <v>340</v>
      </c>
      <c r="ED21" s="282" t="s">
        <v>203</v>
      </c>
      <c r="EE21" s="313">
        <v>435000</v>
      </c>
      <c r="EG21" s="117" t="s">
        <v>133</v>
      </c>
      <c r="EH21" s="312" t="s">
        <v>16</v>
      </c>
      <c r="EI21" s="283"/>
      <c r="EJ21" s="284" t="s">
        <v>1432</v>
      </c>
      <c r="EK21" s="84" t="s">
        <v>1433</v>
      </c>
      <c r="EL21" s="319" t="s">
        <v>360</v>
      </c>
      <c r="EM21" s="282" t="s">
        <v>207</v>
      </c>
      <c r="EN21" s="313">
        <v>450000</v>
      </c>
      <c r="EP21" s="117" t="s">
        <v>136</v>
      </c>
      <c r="EQ21" s="314" t="s">
        <v>107</v>
      </c>
      <c r="ER21" s="286"/>
      <c r="ES21" s="287" t="s">
        <v>1218</v>
      </c>
      <c r="ET21" s="320" t="s">
        <v>435</v>
      </c>
      <c r="EU21" s="321" t="s">
        <v>216</v>
      </c>
      <c r="EV21" s="285" t="s">
        <v>207</v>
      </c>
      <c r="EW21" s="315">
        <v>1300000</v>
      </c>
    </row>
    <row r="22" spans="2:153">
      <c r="B22" s="117" t="s">
        <v>122</v>
      </c>
      <c r="C22" s="122" t="s">
        <v>16</v>
      </c>
      <c r="D22" s="111"/>
      <c r="E22" s="131" t="s">
        <v>246</v>
      </c>
      <c r="F22" s="132" t="s">
        <v>244</v>
      </c>
      <c r="G22" s="110" t="s">
        <v>247</v>
      </c>
      <c r="H22" s="108" t="s">
        <v>226</v>
      </c>
      <c r="I22" s="121">
        <v>6300000</v>
      </c>
      <c r="K22" s="116" t="s">
        <v>124</v>
      </c>
      <c r="L22" s="120" t="s">
        <v>63</v>
      </c>
      <c r="M22" s="146"/>
      <c r="N22" s="159" t="s">
        <v>399</v>
      </c>
      <c r="O22" s="160" t="s">
        <v>209</v>
      </c>
      <c r="P22" s="147" t="s">
        <v>72</v>
      </c>
      <c r="Q22" s="145" t="s">
        <v>207</v>
      </c>
      <c r="R22" s="154">
        <v>3500000</v>
      </c>
      <c r="T22" s="116" t="s">
        <v>124</v>
      </c>
      <c r="U22" s="120" t="s">
        <v>81</v>
      </c>
      <c r="V22" s="146" t="s">
        <v>73</v>
      </c>
      <c r="W22" s="172" t="s">
        <v>546</v>
      </c>
      <c r="X22" s="177" t="s">
        <v>233</v>
      </c>
      <c r="Y22" s="147" t="s">
        <v>239</v>
      </c>
      <c r="Z22" s="145" t="s">
        <v>207</v>
      </c>
      <c r="AA22" s="188">
        <v>941667</v>
      </c>
      <c r="AC22" s="116" t="s">
        <v>124</v>
      </c>
      <c r="AD22" s="199" t="s">
        <v>82</v>
      </c>
      <c r="AE22" s="145"/>
      <c r="AF22" s="172" t="s">
        <v>608</v>
      </c>
      <c r="AG22" s="177" t="s">
        <v>583</v>
      </c>
      <c r="AH22" s="147" t="s">
        <v>219</v>
      </c>
      <c r="AI22" s="145" t="s">
        <v>207</v>
      </c>
      <c r="AJ22" s="188">
        <v>875000</v>
      </c>
      <c r="AL22" s="116" t="s">
        <v>124</v>
      </c>
      <c r="AM22" s="226" t="s">
        <v>82</v>
      </c>
      <c r="AN22" s="227"/>
      <c r="AO22" s="228" t="s">
        <v>656</v>
      </c>
      <c r="AP22" s="228" t="s">
        <v>482</v>
      </c>
      <c r="AQ22" s="229" t="s">
        <v>210</v>
      </c>
      <c r="AR22" s="230" t="s">
        <v>207</v>
      </c>
      <c r="AS22" s="237">
        <v>900000</v>
      </c>
      <c r="AU22" s="116" t="s">
        <v>124</v>
      </c>
      <c r="AV22" s="253" t="s">
        <v>107</v>
      </c>
      <c r="AW22" s="245"/>
      <c r="AX22" s="241" t="s">
        <v>522</v>
      </c>
      <c r="AY22" s="241" t="s">
        <v>364</v>
      </c>
      <c r="AZ22" s="262" t="s">
        <v>239</v>
      </c>
      <c r="BA22" s="239" t="s">
        <v>217</v>
      </c>
      <c r="BB22" s="254">
        <v>500000</v>
      </c>
      <c r="BD22" s="116" t="s">
        <v>124</v>
      </c>
      <c r="BE22" s="253" t="s">
        <v>83</v>
      </c>
      <c r="BF22" s="245"/>
      <c r="BG22" s="241" t="s">
        <v>621</v>
      </c>
      <c r="BH22" s="241" t="s">
        <v>201</v>
      </c>
      <c r="BI22" s="268" t="s">
        <v>258</v>
      </c>
      <c r="BJ22" s="243" t="s">
        <v>236</v>
      </c>
      <c r="BK22" s="276">
        <v>525000</v>
      </c>
      <c r="BM22" s="117" t="s">
        <v>126</v>
      </c>
      <c r="BN22" s="253" t="s">
        <v>107</v>
      </c>
      <c r="BO22" s="245"/>
      <c r="BP22" s="241" t="s">
        <v>879</v>
      </c>
      <c r="BQ22" s="241" t="s">
        <v>910</v>
      </c>
      <c r="BR22" s="262" t="s">
        <v>213</v>
      </c>
      <c r="BS22" s="239" t="s">
        <v>226</v>
      </c>
      <c r="BT22" s="254">
        <v>778100</v>
      </c>
      <c r="BV22" s="117" t="s">
        <v>126</v>
      </c>
      <c r="BW22" s="253" t="s">
        <v>80</v>
      </c>
      <c r="BX22" s="245" t="s">
        <v>63</v>
      </c>
      <c r="BY22" s="241" t="s">
        <v>940</v>
      </c>
      <c r="BZ22" s="241" t="s">
        <v>967</v>
      </c>
      <c r="CA22" s="262" t="s">
        <v>242</v>
      </c>
      <c r="CB22" s="239" t="s">
        <v>207</v>
      </c>
      <c r="CC22" s="254">
        <v>650000</v>
      </c>
      <c r="CE22" s="117" t="s">
        <v>126</v>
      </c>
      <c r="CF22" s="293" t="s">
        <v>80</v>
      </c>
      <c r="CG22" s="286"/>
      <c r="CH22" s="287" t="s">
        <v>993</v>
      </c>
      <c r="CI22" s="287" t="s">
        <v>1055</v>
      </c>
      <c r="CJ22" s="303" t="s">
        <v>239</v>
      </c>
      <c r="CK22" s="285" t="s">
        <v>207</v>
      </c>
      <c r="CL22" s="294">
        <v>1400000</v>
      </c>
      <c r="CN22" s="117" t="s">
        <v>128</v>
      </c>
      <c r="CO22" s="314" t="s">
        <v>93</v>
      </c>
      <c r="CP22" s="286"/>
      <c r="CQ22" s="287" t="s">
        <v>429</v>
      </c>
      <c r="CR22" s="84" t="s">
        <v>846</v>
      </c>
      <c r="CS22" s="319" t="s">
        <v>255</v>
      </c>
      <c r="CT22" s="285" t="s">
        <v>220</v>
      </c>
      <c r="CU22" s="315">
        <v>4500000</v>
      </c>
      <c r="CW22" s="117" t="s">
        <v>128</v>
      </c>
      <c r="CX22" s="314" t="s">
        <v>80</v>
      </c>
      <c r="CY22" s="286"/>
      <c r="CZ22" s="287" t="s">
        <v>1132</v>
      </c>
      <c r="DA22" s="84" t="s">
        <v>375</v>
      </c>
      <c r="DB22" s="319" t="s">
        <v>305</v>
      </c>
      <c r="DC22" s="285" t="s">
        <v>217</v>
      </c>
      <c r="DD22" s="315">
        <v>475000</v>
      </c>
      <c r="DF22" s="117" t="s">
        <v>128</v>
      </c>
      <c r="DG22" s="314" t="s">
        <v>16</v>
      </c>
      <c r="DH22" s="286"/>
      <c r="DI22" s="287" t="s">
        <v>1167</v>
      </c>
      <c r="DJ22" s="84" t="s">
        <v>1419</v>
      </c>
      <c r="DK22" s="319" t="s">
        <v>213</v>
      </c>
      <c r="DL22" s="285" t="s">
        <v>207</v>
      </c>
      <c r="DM22" s="315">
        <v>797500</v>
      </c>
      <c r="DO22" s="117" t="s">
        <v>128</v>
      </c>
      <c r="DP22" s="314" t="s">
        <v>80</v>
      </c>
      <c r="DQ22" s="286"/>
      <c r="DR22" s="287" t="s">
        <v>1200</v>
      </c>
      <c r="DS22" s="84" t="s">
        <v>283</v>
      </c>
      <c r="DT22" s="319" t="s">
        <v>242</v>
      </c>
      <c r="DU22" s="285" t="s">
        <v>265</v>
      </c>
      <c r="DV22" s="315">
        <v>950000</v>
      </c>
      <c r="DX22" s="117" t="s">
        <v>134</v>
      </c>
      <c r="DY22" s="314" t="s">
        <v>16</v>
      </c>
      <c r="DZ22" s="286"/>
      <c r="EA22" s="287" t="s">
        <v>1464</v>
      </c>
      <c r="EB22" s="84" t="s">
        <v>318</v>
      </c>
      <c r="EC22" s="319" t="s">
        <v>317</v>
      </c>
      <c r="ED22" s="285" t="s">
        <v>207</v>
      </c>
      <c r="EE22" s="315">
        <v>1500000</v>
      </c>
      <c r="EG22" s="117" t="s">
        <v>134</v>
      </c>
      <c r="EH22" s="314" t="s">
        <v>73</v>
      </c>
      <c r="EI22" s="286"/>
      <c r="EJ22" s="287" t="s">
        <v>1434</v>
      </c>
      <c r="EK22" s="84" t="s">
        <v>1435</v>
      </c>
      <c r="EL22" s="319" t="s">
        <v>202</v>
      </c>
      <c r="EM22" s="285" t="s">
        <v>203</v>
      </c>
      <c r="EN22" s="315">
        <v>470000</v>
      </c>
      <c r="EP22" s="116" t="s">
        <v>142</v>
      </c>
      <c r="EQ22" s="312" t="s">
        <v>107</v>
      </c>
      <c r="ER22" s="283"/>
      <c r="ES22" s="284" t="s">
        <v>1219</v>
      </c>
      <c r="ET22" s="84" t="s">
        <v>1354</v>
      </c>
      <c r="EU22" s="319" t="s">
        <v>385</v>
      </c>
      <c r="EV22" s="282" t="s">
        <v>220</v>
      </c>
      <c r="EW22" s="313">
        <v>1400000</v>
      </c>
    </row>
    <row r="23" spans="2:153">
      <c r="B23" s="118" t="s">
        <v>123</v>
      </c>
      <c r="C23" s="123" t="s">
        <v>82</v>
      </c>
      <c r="D23" s="115"/>
      <c r="E23" s="133" t="s">
        <v>248</v>
      </c>
      <c r="F23" s="134" t="s">
        <v>249</v>
      </c>
      <c r="G23" s="113" t="s">
        <v>247</v>
      </c>
      <c r="H23" s="114" t="s">
        <v>203</v>
      </c>
      <c r="I23" s="124">
        <v>541667</v>
      </c>
      <c r="K23" s="117" t="s">
        <v>125</v>
      </c>
      <c r="L23" s="122" t="s">
        <v>81</v>
      </c>
      <c r="M23" s="111" t="s">
        <v>73</v>
      </c>
      <c r="N23" s="131" t="s">
        <v>400</v>
      </c>
      <c r="O23" s="132" t="s">
        <v>401</v>
      </c>
      <c r="P23" s="110" t="s">
        <v>340</v>
      </c>
      <c r="Q23" s="108" t="s">
        <v>226</v>
      </c>
      <c r="R23" s="121">
        <v>1000000</v>
      </c>
      <c r="T23" s="117" t="s">
        <v>125</v>
      </c>
      <c r="U23" s="122" t="s">
        <v>63</v>
      </c>
      <c r="V23" s="111"/>
      <c r="W23" s="167" t="s">
        <v>545</v>
      </c>
      <c r="X23" s="109" t="s">
        <v>472</v>
      </c>
      <c r="Y23" s="110" t="s">
        <v>223</v>
      </c>
      <c r="Z23" s="108" t="s">
        <v>281</v>
      </c>
      <c r="AA23" s="186">
        <v>562500</v>
      </c>
      <c r="AC23" s="117" t="s">
        <v>125</v>
      </c>
      <c r="AD23" s="122" t="s">
        <v>81</v>
      </c>
      <c r="AE23" s="111"/>
      <c r="AF23" s="167" t="s">
        <v>609</v>
      </c>
      <c r="AG23" s="109" t="s">
        <v>582</v>
      </c>
      <c r="AH23" s="110" t="s">
        <v>357</v>
      </c>
      <c r="AI23" s="108" t="s">
        <v>203</v>
      </c>
      <c r="AJ23" s="186">
        <v>760000</v>
      </c>
      <c r="AL23" s="117" t="s">
        <v>125</v>
      </c>
      <c r="AM23" s="214" t="s">
        <v>80</v>
      </c>
      <c r="AN23" s="206"/>
      <c r="AO23" s="14" t="s">
        <v>351</v>
      </c>
      <c r="AP23" s="14" t="s">
        <v>352</v>
      </c>
      <c r="AQ23" s="209" t="s">
        <v>317</v>
      </c>
      <c r="AR23" s="38" t="s">
        <v>226</v>
      </c>
      <c r="AS23" s="215">
        <v>800000</v>
      </c>
      <c r="AU23" s="117" t="s">
        <v>125</v>
      </c>
      <c r="AV23" s="253" t="s">
        <v>81</v>
      </c>
      <c r="AW23" s="245"/>
      <c r="AX23" s="241" t="s">
        <v>237</v>
      </c>
      <c r="AY23" s="241" t="s">
        <v>209</v>
      </c>
      <c r="AZ23" s="262" t="s">
        <v>385</v>
      </c>
      <c r="BA23" s="239" t="s">
        <v>207</v>
      </c>
      <c r="BB23" s="254">
        <v>525000</v>
      </c>
      <c r="BD23" s="117" t="s">
        <v>125</v>
      </c>
      <c r="BE23" s="253" t="s">
        <v>107</v>
      </c>
      <c r="BF23" s="245"/>
      <c r="BG23" s="241" t="s">
        <v>835</v>
      </c>
      <c r="BH23" s="241" t="s">
        <v>212</v>
      </c>
      <c r="BI23" s="262" t="s">
        <v>219</v>
      </c>
      <c r="BJ23" s="240" t="s">
        <v>203</v>
      </c>
      <c r="BK23" s="254">
        <v>673000</v>
      </c>
      <c r="BM23" s="117" t="s">
        <v>127</v>
      </c>
      <c r="BN23" s="253" t="s">
        <v>16</v>
      </c>
      <c r="BO23" s="245"/>
      <c r="BP23" s="241" t="s">
        <v>911</v>
      </c>
      <c r="BQ23" s="241" t="s">
        <v>585</v>
      </c>
      <c r="BR23" s="262" t="s">
        <v>258</v>
      </c>
      <c r="BS23" s="239" t="s">
        <v>265</v>
      </c>
      <c r="BT23" s="254">
        <v>450000</v>
      </c>
      <c r="BV23" s="117" t="s">
        <v>127</v>
      </c>
      <c r="BW23" s="253" t="s">
        <v>73</v>
      </c>
      <c r="BX23" s="245"/>
      <c r="BY23" s="241" t="s">
        <v>805</v>
      </c>
      <c r="BZ23" s="241" t="s">
        <v>591</v>
      </c>
      <c r="CA23" s="262" t="s">
        <v>202</v>
      </c>
      <c r="CB23" s="239" t="s">
        <v>220</v>
      </c>
      <c r="CC23" s="254">
        <v>1240000</v>
      </c>
      <c r="CE23" s="117" t="s">
        <v>127</v>
      </c>
      <c r="CF23" s="293" t="s">
        <v>16</v>
      </c>
      <c r="CG23" s="286"/>
      <c r="CH23" s="287" t="s">
        <v>994</v>
      </c>
      <c r="CI23" s="287" t="s">
        <v>722</v>
      </c>
      <c r="CJ23" s="303" t="s">
        <v>261</v>
      </c>
      <c r="CK23" s="285" t="s">
        <v>220</v>
      </c>
      <c r="CL23" s="294">
        <v>830973</v>
      </c>
      <c r="CN23" s="118" t="s">
        <v>129</v>
      </c>
      <c r="CO23" s="316" t="s">
        <v>63</v>
      </c>
      <c r="CP23" s="289"/>
      <c r="CQ23" s="290" t="s">
        <v>946</v>
      </c>
      <c r="CR23" s="320" t="s">
        <v>969</v>
      </c>
      <c r="CS23" s="321" t="s">
        <v>357</v>
      </c>
      <c r="CT23" s="285" t="s">
        <v>236</v>
      </c>
      <c r="CU23" s="315">
        <v>4000000</v>
      </c>
      <c r="CW23" s="318" t="s">
        <v>129</v>
      </c>
      <c r="CX23" s="314" t="s">
        <v>63</v>
      </c>
      <c r="CY23" s="286"/>
      <c r="CZ23" s="287" t="s">
        <v>1133</v>
      </c>
      <c r="DA23" s="320" t="s">
        <v>448</v>
      </c>
      <c r="DB23" s="321" t="s">
        <v>258</v>
      </c>
      <c r="DC23" s="285" t="s">
        <v>1035</v>
      </c>
      <c r="DD23" s="315">
        <v>725000</v>
      </c>
      <c r="DF23" s="318" t="s">
        <v>129</v>
      </c>
      <c r="DG23" s="314" t="s">
        <v>73</v>
      </c>
      <c r="DH23" s="286"/>
      <c r="DI23" s="290" t="s">
        <v>1168</v>
      </c>
      <c r="DJ23" s="320" t="s">
        <v>862</v>
      </c>
      <c r="DK23" s="321" t="s">
        <v>245</v>
      </c>
      <c r="DL23" s="285" t="s">
        <v>199</v>
      </c>
      <c r="DM23" s="315">
        <v>2900000</v>
      </c>
      <c r="DO23" s="318" t="s">
        <v>129</v>
      </c>
      <c r="DP23" s="314" t="s">
        <v>16</v>
      </c>
      <c r="DQ23" s="286" t="s">
        <v>107</v>
      </c>
      <c r="DR23" s="287" t="s">
        <v>1201</v>
      </c>
      <c r="DS23" s="320" t="s">
        <v>723</v>
      </c>
      <c r="DT23" s="321" t="s">
        <v>357</v>
      </c>
      <c r="DU23" s="285" t="s">
        <v>199</v>
      </c>
      <c r="DV23" s="315">
        <v>350000</v>
      </c>
      <c r="DX23" s="117" t="s">
        <v>135</v>
      </c>
      <c r="DY23" s="314" t="s">
        <v>73</v>
      </c>
      <c r="DZ23" s="286"/>
      <c r="EA23" s="287" t="s">
        <v>1366</v>
      </c>
      <c r="EB23" s="84" t="s">
        <v>1493</v>
      </c>
      <c r="EC23" s="319" t="s">
        <v>255</v>
      </c>
      <c r="ED23" s="285" t="s">
        <v>226</v>
      </c>
      <c r="EE23" s="315">
        <v>500000</v>
      </c>
      <c r="EG23" s="117" t="s">
        <v>135</v>
      </c>
      <c r="EH23" s="314" t="s">
        <v>107</v>
      </c>
      <c r="EI23" s="286"/>
      <c r="EJ23" s="287" t="s">
        <v>1436</v>
      </c>
      <c r="EK23" s="84" t="s">
        <v>339</v>
      </c>
      <c r="EL23" s="319" t="s">
        <v>340</v>
      </c>
      <c r="EM23" s="285" t="s">
        <v>226</v>
      </c>
      <c r="EN23" s="315">
        <v>500000</v>
      </c>
      <c r="EP23" s="117" t="s">
        <v>143</v>
      </c>
      <c r="EQ23" s="314" t="s">
        <v>73</v>
      </c>
      <c r="ER23" s="286"/>
      <c r="ES23" s="287" t="s">
        <v>1220</v>
      </c>
      <c r="ET23" s="84" t="s">
        <v>1503</v>
      </c>
      <c r="EU23" s="319" t="s">
        <v>385</v>
      </c>
      <c r="EV23" s="285" t="s">
        <v>226</v>
      </c>
      <c r="EW23" s="315">
        <v>1000000</v>
      </c>
    </row>
    <row r="24" spans="2:153" ht="15" customHeight="1">
      <c r="B24" s="116" t="s">
        <v>124</v>
      </c>
      <c r="C24" s="120" t="s">
        <v>79</v>
      </c>
      <c r="D24" s="108"/>
      <c r="E24" s="131" t="s">
        <v>250</v>
      </c>
      <c r="F24" s="132" t="s">
        <v>251</v>
      </c>
      <c r="G24" s="110" t="s">
        <v>252</v>
      </c>
      <c r="H24" s="108" t="s">
        <v>236</v>
      </c>
      <c r="I24" s="121">
        <v>700000</v>
      </c>
      <c r="K24" s="117" t="s">
        <v>126</v>
      </c>
      <c r="L24" s="122" t="s">
        <v>107</v>
      </c>
      <c r="M24" s="111"/>
      <c r="N24" s="131" t="s">
        <v>402</v>
      </c>
      <c r="O24" s="132" t="s">
        <v>273</v>
      </c>
      <c r="P24" s="110" t="s">
        <v>213</v>
      </c>
      <c r="Q24" s="108" t="s">
        <v>207</v>
      </c>
      <c r="R24" s="121">
        <v>1500000</v>
      </c>
      <c r="T24" s="117" t="s">
        <v>126</v>
      </c>
      <c r="U24" s="122" t="s">
        <v>93</v>
      </c>
      <c r="V24" s="111" t="s">
        <v>82</v>
      </c>
      <c r="W24" s="168" t="s">
        <v>544</v>
      </c>
      <c r="X24" s="111" t="s">
        <v>487</v>
      </c>
      <c r="Y24" s="110" t="s">
        <v>320</v>
      </c>
      <c r="Z24" s="108" t="s">
        <v>207</v>
      </c>
      <c r="AA24" s="186">
        <v>500000</v>
      </c>
      <c r="AC24" s="117" t="s">
        <v>126</v>
      </c>
      <c r="AD24" s="122" t="s">
        <v>107</v>
      </c>
      <c r="AE24" s="111"/>
      <c r="AF24" s="168" t="s">
        <v>610</v>
      </c>
      <c r="AG24" s="111" t="s">
        <v>581</v>
      </c>
      <c r="AH24" s="110" t="s">
        <v>335</v>
      </c>
      <c r="AI24" s="108" t="s">
        <v>203</v>
      </c>
      <c r="AJ24" s="186">
        <v>2100000</v>
      </c>
      <c r="AL24" s="117" t="s">
        <v>126</v>
      </c>
      <c r="AM24" s="214" t="s">
        <v>81</v>
      </c>
      <c r="AN24" s="206" t="s">
        <v>63</v>
      </c>
      <c r="AO24" s="14" t="s">
        <v>657</v>
      </c>
      <c r="AP24" s="14" t="s">
        <v>712</v>
      </c>
      <c r="AQ24" s="209" t="s">
        <v>258</v>
      </c>
      <c r="AR24" s="38" t="s">
        <v>236</v>
      </c>
      <c r="AS24" s="215">
        <v>875000</v>
      </c>
      <c r="AU24" s="117" t="s">
        <v>126</v>
      </c>
      <c r="AV24" s="253" t="s">
        <v>83</v>
      </c>
      <c r="AW24" s="245"/>
      <c r="AX24" s="241" t="s">
        <v>673</v>
      </c>
      <c r="AY24" s="241" t="s">
        <v>722</v>
      </c>
      <c r="AZ24" s="262" t="s">
        <v>216</v>
      </c>
      <c r="BA24" s="239" t="s">
        <v>199</v>
      </c>
      <c r="BB24" s="254">
        <v>800000</v>
      </c>
      <c r="BD24" s="117" t="s">
        <v>126</v>
      </c>
      <c r="BE24" s="253" t="s">
        <v>63</v>
      </c>
      <c r="BF24" s="245"/>
      <c r="BG24" s="241" t="s">
        <v>834</v>
      </c>
      <c r="BH24" s="241" t="s">
        <v>233</v>
      </c>
      <c r="BI24" s="262" t="s">
        <v>247</v>
      </c>
      <c r="BJ24" s="240" t="s">
        <v>199</v>
      </c>
      <c r="BK24" s="254">
        <v>700000</v>
      </c>
      <c r="BM24" s="117" t="s">
        <v>128</v>
      </c>
      <c r="BN24" s="253" t="s">
        <v>80</v>
      </c>
      <c r="BO24" s="245"/>
      <c r="BP24" s="241" t="s">
        <v>880</v>
      </c>
      <c r="BQ24" s="241" t="s">
        <v>273</v>
      </c>
      <c r="BR24" s="262" t="s">
        <v>305</v>
      </c>
      <c r="BS24" s="239" t="s">
        <v>207</v>
      </c>
      <c r="BT24" s="254">
        <v>942400</v>
      </c>
      <c r="BV24" s="117" t="s">
        <v>128</v>
      </c>
      <c r="BW24" s="253" t="s">
        <v>16</v>
      </c>
      <c r="BX24" s="245"/>
      <c r="BY24" s="241" t="s">
        <v>941</v>
      </c>
      <c r="BZ24" s="241" t="s">
        <v>968</v>
      </c>
      <c r="CA24" s="262" t="s">
        <v>255</v>
      </c>
      <c r="CB24" s="239" t="s">
        <v>207</v>
      </c>
      <c r="CC24" s="254">
        <v>600000</v>
      </c>
      <c r="CE24" s="117" t="s">
        <v>128</v>
      </c>
      <c r="CF24" s="293" t="s">
        <v>73</v>
      </c>
      <c r="CG24" s="286"/>
      <c r="CH24" s="287" t="s">
        <v>732</v>
      </c>
      <c r="CI24" s="287" t="s">
        <v>717</v>
      </c>
      <c r="CJ24" s="303" t="s">
        <v>223</v>
      </c>
      <c r="CK24" s="285" t="s">
        <v>217</v>
      </c>
      <c r="CL24" s="294">
        <v>950000</v>
      </c>
      <c r="CN24" s="117" t="s">
        <v>133</v>
      </c>
      <c r="CO24" s="314" t="s">
        <v>80</v>
      </c>
      <c r="CP24" s="286"/>
      <c r="CQ24" s="287" t="s">
        <v>1106</v>
      </c>
      <c r="CR24" s="84" t="s">
        <v>1390</v>
      </c>
      <c r="CS24" s="319" t="s">
        <v>206</v>
      </c>
      <c r="CT24" s="282" t="s">
        <v>220</v>
      </c>
      <c r="CU24" s="313">
        <v>425000</v>
      </c>
      <c r="CW24" s="117" t="s">
        <v>133</v>
      </c>
      <c r="CX24" s="312" t="s">
        <v>16</v>
      </c>
      <c r="CY24" s="283" t="s">
        <v>73</v>
      </c>
      <c r="CZ24" s="284" t="s">
        <v>1134</v>
      </c>
      <c r="DA24" s="84" t="s">
        <v>319</v>
      </c>
      <c r="DB24" s="319" t="s">
        <v>317</v>
      </c>
      <c r="DC24" s="282" t="s">
        <v>281</v>
      </c>
      <c r="DD24" s="313">
        <v>550000</v>
      </c>
      <c r="DF24" s="117" t="s">
        <v>133</v>
      </c>
      <c r="DG24" s="312" t="s">
        <v>80</v>
      </c>
      <c r="DH24" s="283"/>
      <c r="DI24" s="287" t="s">
        <v>1169</v>
      </c>
      <c r="DJ24" s="84" t="s">
        <v>1468</v>
      </c>
      <c r="DK24" s="319" t="s">
        <v>247</v>
      </c>
      <c r="DL24" s="282" t="s">
        <v>236</v>
      </c>
      <c r="DM24" s="313">
        <v>2900000</v>
      </c>
      <c r="DO24" s="117" t="s">
        <v>133</v>
      </c>
      <c r="DP24" s="312" t="s">
        <v>93</v>
      </c>
      <c r="DQ24" s="283"/>
      <c r="DR24" s="284" t="s">
        <v>1202</v>
      </c>
      <c r="DS24" s="84" t="s">
        <v>733</v>
      </c>
      <c r="DT24" s="319" t="s">
        <v>245</v>
      </c>
      <c r="DU24" s="282" t="s">
        <v>207</v>
      </c>
      <c r="DV24" s="313">
        <v>370000</v>
      </c>
      <c r="DX24" s="117" t="s">
        <v>136</v>
      </c>
      <c r="DY24" s="314" t="s">
        <v>80</v>
      </c>
      <c r="DZ24" s="286"/>
      <c r="EA24" s="287" t="s">
        <v>1367</v>
      </c>
      <c r="EB24" s="84" t="s">
        <v>318</v>
      </c>
      <c r="EC24" s="319" t="s">
        <v>239</v>
      </c>
      <c r="ED24" s="285" t="s">
        <v>265</v>
      </c>
      <c r="EE24" s="315">
        <v>425000</v>
      </c>
      <c r="EG24" s="117" t="s">
        <v>136</v>
      </c>
      <c r="EH24" s="314" t="s">
        <v>75</v>
      </c>
      <c r="EI24" s="286"/>
      <c r="EJ24" s="287" t="s">
        <v>1437</v>
      </c>
      <c r="EK24" s="84" t="s">
        <v>413</v>
      </c>
      <c r="EL24" s="319" t="s">
        <v>258</v>
      </c>
      <c r="EM24" s="285" t="s">
        <v>236</v>
      </c>
      <c r="EN24" s="315">
        <v>3600000</v>
      </c>
      <c r="EP24" s="117" t="s">
        <v>144</v>
      </c>
      <c r="EQ24" s="314" t="s">
        <v>80</v>
      </c>
      <c r="ER24" s="286"/>
      <c r="ES24" s="287" t="s">
        <v>1221</v>
      </c>
      <c r="ET24" s="84" t="s">
        <v>740</v>
      </c>
      <c r="EU24" s="319" t="s">
        <v>1501</v>
      </c>
      <c r="EV24" s="285" t="s">
        <v>220</v>
      </c>
      <c r="EW24" s="315">
        <v>700000</v>
      </c>
    </row>
    <row r="25" spans="2:153">
      <c r="B25" s="117" t="s">
        <v>125</v>
      </c>
      <c r="C25" s="122" t="s">
        <v>93</v>
      </c>
      <c r="D25" s="111"/>
      <c r="E25" s="131" t="s">
        <v>253</v>
      </c>
      <c r="F25" s="132" t="s">
        <v>254</v>
      </c>
      <c r="G25" s="110" t="s">
        <v>255</v>
      </c>
      <c r="H25" s="108" t="s">
        <v>199</v>
      </c>
      <c r="I25" s="121">
        <v>1000000</v>
      </c>
      <c r="K25" s="117" t="s">
        <v>127</v>
      </c>
      <c r="L25" s="122" t="s">
        <v>93</v>
      </c>
      <c r="M25" s="111"/>
      <c r="N25" s="131" t="s">
        <v>403</v>
      </c>
      <c r="O25" s="132" t="s">
        <v>231</v>
      </c>
      <c r="P25" s="110" t="s">
        <v>229</v>
      </c>
      <c r="Q25" s="108" t="s">
        <v>226</v>
      </c>
      <c r="R25" s="121">
        <v>1000000</v>
      </c>
      <c r="T25" s="117" t="s">
        <v>127</v>
      </c>
      <c r="U25" s="122" t="s">
        <v>16</v>
      </c>
      <c r="V25" s="111"/>
      <c r="W25" s="168" t="s">
        <v>543</v>
      </c>
      <c r="X25" s="111" t="s">
        <v>254</v>
      </c>
      <c r="Y25" s="110" t="s">
        <v>320</v>
      </c>
      <c r="Z25" s="108" t="s">
        <v>203</v>
      </c>
      <c r="AA25" s="186">
        <v>850000</v>
      </c>
      <c r="AC25" s="117" t="s">
        <v>127</v>
      </c>
      <c r="AD25" s="122" t="s">
        <v>93</v>
      </c>
      <c r="AE25" s="111"/>
      <c r="AF25" s="168" t="s">
        <v>580</v>
      </c>
      <c r="AG25" s="111" t="s">
        <v>579</v>
      </c>
      <c r="AH25" s="110" t="s">
        <v>340</v>
      </c>
      <c r="AI25" s="108" t="s">
        <v>203</v>
      </c>
      <c r="AJ25" s="186">
        <v>900000</v>
      </c>
      <c r="AL25" s="117" t="s">
        <v>127</v>
      </c>
      <c r="AM25" s="214" t="s">
        <v>63</v>
      </c>
      <c r="AN25" s="206" t="s">
        <v>80</v>
      </c>
      <c r="AO25" s="14" t="s">
        <v>620</v>
      </c>
      <c r="AP25" s="14" t="s">
        <v>575</v>
      </c>
      <c r="AQ25" s="209" t="s">
        <v>258</v>
      </c>
      <c r="AR25" s="38" t="s">
        <v>220</v>
      </c>
      <c r="AS25" s="215">
        <v>6700000</v>
      </c>
      <c r="AU25" s="117" t="s">
        <v>127</v>
      </c>
      <c r="AV25" s="253" t="s">
        <v>80</v>
      </c>
      <c r="AW25" s="245"/>
      <c r="AX25" s="241" t="s">
        <v>756</v>
      </c>
      <c r="AY25" s="241" t="s">
        <v>740</v>
      </c>
      <c r="AZ25" s="262" t="s">
        <v>360</v>
      </c>
      <c r="BA25" s="239" t="s">
        <v>207</v>
      </c>
      <c r="BB25" s="254">
        <v>610000</v>
      </c>
      <c r="BD25" s="117" t="s">
        <v>127</v>
      </c>
      <c r="BE25" s="253" t="s">
        <v>93</v>
      </c>
      <c r="BF25" s="245"/>
      <c r="BG25" s="241" t="s">
        <v>633</v>
      </c>
      <c r="BH25" s="241" t="s">
        <v>316</v>
      </c>
      <c r="BI25" s="262" t="s">
        <v>219</v>
      </c>
      <c r="BJ25" s="240" t="s">
        <v>236</v>
      </c>
      <c r="BK25" s="254">
        <v>801800</v>
      </c>
      <c r="BM25" s="117" t="s">
        <v>129</v>
      </c>
      <c r="BN25" s="253" t="s">
        <v>73</v>
      </c>
      <c r="BO25" s="245"/>
      <c r="BP25" s="241" t="s">
        <v>881</v>
      </c>
      <c r="BQ25" s="241" t="s">
        <v>912</v>
      </c>
      <c r="BR25" s="262" t="s">
        <v>252</v>
      </c>
      <c r="BS25" s="239" t="s">
        <v>226</v>
      </c>
      <c r="BT25" s="254">
        <v>6000000</v>
      </c>
      <c r="BV25" s="117" t="s">
        <v>129</v>
      </c>
      <c r="BW25" s="253" t="s">
        <v>93</v>
      </c>
      <c r="BX25" s="245" t="s">
        <v>16</v>
      </c>
      <c r="BY25" s="241" t="s">
        <v>942</v>
      </c>
      <c r="BZ25" s="241" t="s">
        <v>978</v>
      </c>
      <c r="CA25" s="262" t="s">
        <v>552</v>
      </c>
      <c r="CB25" s="239" t="s">
        <v>217</v>
      </c>
      <c r="CC25" s="254">
        <v>1185000</v>
      </c>
      <c r="CE25" s="117" t="s">
        <v>129</v>
      </c>
      <c r="CF25" s="293" t="s">
        <v>93</v>
      </c>
      <c r="CG25" s="286" t="s">
        <v>16</v>
      </c>
      <c r="CH25" s="287" t="s">
        <v>714</v>
      </c>
      <c r="CI25" s="287" t="s">
        <v>585</v>
      </c>
      <c r="CJ25" s="303" t="s">
        <v>312</v>
      </c>
      <c r="CK25" s="285" t="s">
        <v>226</v>
      </c>
      <c r="CL25" s="294">
        <v>600000</v>
      </c>
      <c r="CN25" s="117" t="s">
        <v>134</v>
      </c>
      <c r="CO25" s="314" t="s">
        <v>16</v>
      </c>
      <c r="CP25" s="286"/>
      <c r="CQ25" s="287" t="s">
        <v>330</v>
      </c>
      <c r="CR25" s="84" t="s">
        <v>331</v>
      </c>
      <c r="CS25" s="319" t="s">
        <v>258</v>
      </c>
      <c r="CT25" s="285" t="s">
        <v>220</v>
      </c>
      <c r="CU25" s="315">
        <v>500000</v>
      </c>
      <c r="CW25" s="117" t="s">
        <v>134</v>
      </c>
      <c r="CX25" s="314" t="s">
        <v>93</v>
      </c>
      <c r="CY25" s="286" t="s">
        <v>107</v>
      </c>
      <c r="CZ25" s="287" t="s">
        <v>845</v>
      </c>
      <c r="DA25" s="84" t="s">
        <v>1404</v>
      </c>
      <c r="DB25" s="319" t="s">
        <v>320</v>
      </c>
      <c r="DC25" s="285" t="s">
        <v>236</v>
      </c>
      <c r="DD25" s="315">
        <v>875000</v>
      </c>
      <c r="DF25" s="117" t="s">
        <v>134</v>
      </c>
      <c r="DG25" s="314" t="s">
        <v>93</v>
      </c>
      <c r="DH25" s="286" t="s">
        <v>16</v>
      </c>
      <c r="DI25" s="287" t="s">
        <v>936</v>
      </c>
      <c r="DJ25" s="84" t="s">
        <v>574</v>
      </c>
      <c r="DK25" s="319" t="s">
        <v>247</v>
      </c>
      <c r="DL25" s="285" t="s">
        <v>281</v>
      </c>
      <c r="DM25" s="315">
        <v>825000</v>
      </c>
      <c r="DO25" s="117" t="s">
        <v>134</v>
      </c>
      <c r="DP25" s="314" t="s">
        <v>107</v>
      </c>
      <c r="DQ25" s="286"/>
      <c r="DR25" s="287" t="s">
        <v>443</v>
      </c>
      <c r="DS25" s="84" t="s">
        <v>212</v>
      </c>
      <c r="DT25" s="319" t="s">
        <v>247</v>
      </c>
      <c r="DU25" s="285" t="s">
        <v>226</v>
      </c>
      <c r="DV25" s="315">
        <v>450000</v>
      </c>
      <c r="DX25" s="117" t="s">
        <v>137</v>
      </c>
      <c r="DY25" s="314" t="s">
        <v>107</v>
      </c>
      <c r="DZ25" s="286"/>
      <c r="EA25" s="287" t="s">
        <v>1368</v>
      </c>
      <c r="EB25" s="84" t="s">
        <v>228</v>
      </c>
      <c r="EC25" s="319" t="s">
        <v>320</v>
      </c>
      <c r="ED25" s="285" t="s">
        <v>265</v>
      </c>
      <c r="EE25" s="315">
        <v>345000</v>
      </c>
      <c r="EG25" s="117" t="s">
        <v>137</v>
      </c>
      <c r="EH25" s="314" t="s">
        <v>80</v>
      </c>
      <c r="EI25" s="286"/>
      <c r="EJ25" s="287" t="s">
        <v>1423</v>
      </c>
      <c r="EK25" s="84" t="s">
        <v>801</v>
      </c>
      <c r="EL25" s="319" t="s">
        <v>276</v>
      </c>
      <c r="EM25" s="285" t="s">
        <v>207</v>
      </c>
      <c r="EN25" s="315">
        <v>450000</v>
      </c>
      <c r="EP25" s="318" t="s">
        <v>145</v>
      </c>
      <c r="EQ25" s="314" t="s">
        <v>75</v>
      </c>
      <c r="ER25" s="286"/>
      <c r="ES25" s="287" t="s">
        <v>935</v>
      </c>
      <c r="ET25" s="320" t="s">
        <v>739</v>
      </c>
      <c r="EU25" s="321" t="s">
        <v>245</v>
      </c>
      <c r="EV25" s="285" t="s">
        <v>226</v>
      </c>
      <c r="EW25" s="315">
        <v>315000</v>
      </c>
    </row>
    <row r="26" spans="2:153">
      <c r="B26" s="117" t="s">
        <v>126</v>
      </c>
      <c r="C26" s="122" t="s">
        <v>107</v>
      </c>
      <c r="D26" s="111"/>
      <c r="E26" s="131" t="s">
        <v>256</v>
      </c>
      <c r="F26" s="132" t="s">
        <v>257</v>
      </c>
      <c r="G26" s="110" t="s">
        <v>258</v>
      </c>
      <c r="H26" s="108" t="s">
        <v>207</v>
      </c>
      <c r="I26" s="121">
        <v>883333</v>
      </c>
      <c r="K26" s="117" t="s">
        <v>128</v>
      </c>
      <c r="L26" s="122" t="s">
        <v>82</v>
      </c>
      <c r="M26" s="111"/>
      <c r="N26" s="131" t="s">
        <v>404</v>
      </c>
      <c r="O26" s="132" t="s">
        <v>405</v>
      </c>
      <c r="P26" s="110" t="s">
        <v>255</v>
      </c>
      <c r="Q26" s="108" t="s">
        <v>226</v>
      </c>
      <c r="R26" s="121">
        <v>1250000</v>
      </c>
      <c r="T26" s="117" t="s">
        <v>128</v>
      </c>
      <c r="U26" s="122" t="s">
        <v>107</v>
      </c>
      <c r="V26" s="111" t="s">
        <v>81</v>
      </c>
      <c r="W26" s="168" t="s">
        <v>237</v>
      </c>
      <c r="X26" s="111" t="s">
        <v>352</v>
      </c>
      <c r="Y26" s="110" t="s">
        <v>255</v>
      </c>
      <c r="Z26" s="108" t="s">
        <v>236</v>
      </c>
      <c r="AA26" s="186">
        <v>837500</v>
      </c>
      <c r="AC26" s="117" t="s">
        <v>128</v>
      </c>
      <c r="AD26" s="122" t="s">
        <v>80</v>
      </c>
      <c r="AE26" s="111"/>
      <c r="AF26" s="168" t="s">
        <v>611</v>
      </c>
      <c r="AG26" s="111" t="s">
        <v>578</v>
      </c>
      <c r="AH26" s="110" t="s">
        <v>340</v>
      </c>
      <c r="AI26" s="108" t="s">
        <v>265</v>
      </c>
      <c r="AJ26" s="186">
        <v>875000</v>
      </c>
      <c r="AL26" s="117" t="s">
        <v>128</v>
      </c>
      <c r="AM26" s="214" t="s">
        <v>93</v>
      </c>
      <c r="AN26" s="206" t="s">
        <v>16</v>
      </c>
      <c r="AO26" s="14" t="s">
        <v>713</v>
      </c>
      <c r="AP26" s="14" t="s">
        <v>233</v>
      </c>
      <c r="AQ26" s="209" t="s">
        <v>258</v>
      </c>
      <c r="AR26" s="38" t="s">
        <v>207</v>
      </c>
      <c r="AS26" s="215">
        <v>550000</v>
      </c>
      <c r="AU26" s="117" t="s">
        <v>128</v>
      </c>
      <c r="AV26" s="253" t="s">
        <v>73</v>
      </c>
      <c r="AW26" s="245" t="s">
        <v>16</v>
      </c>
      <c r="AX26" s="241" t="s">
        <v>420</v>
      </c>
      <c r="AY26" s="241" t="s">
        <v>421</v>
      </c>
      <c r="AZ26" s="262" t="s">
        <v>261</v>
      </c>
      <c r="BA26" s="239" t="s">
        <v>236</v>
      </c>
      <c r="BB26" s="254">
        <v>650000</v>
      </c>
      <c r="BD26" s="117" t="s">
        <v>128</v>
      </c>
      <c r="BE26" s="253" t="s">
        <v>73</v>
      </c>
      <c r="BF26" s="245"/>
      <c r="BG26" s="241" t="s">
        <v>833</v>
      </c>
      <c r="BH26" s="241" t="s">
        <v>494</v>
      </c>
      <c r="BI26" s="262" t="s">
        <v>305</v>
      </c>
      <c r="BJ26" s="240" t="s">
        <v>199</v>
      </c>
      <c r="BK26" s="254">
        <v>750000</v>
      </c>
      <c r="BM26" s="118" t="s">
        <v>130</v>
      </c>
      <c r="BN26" s="255" t="s">
        <v>81</v>
      </c>
      <c r="BO26" s="247"/>
      <c r="BP26" s="248" t="s">
        <v>882</v>
      </c>
      <c r="BQ26" s="248" t="s">
        <v>331</v>
      </c>
      <c r="BR26" s="263" t="s">
        <v>252</v>
      </c>
      <c r="BS26" s="249" t="s">
        <v>217</v>
      </c>
      <c r="BT26" s="256">
        <v>817000</v>
      </c>
      <c r="BV26" s="118" t="s">
        <v>130</v>
      </c>
      <c r="BW26" s="255" t="s">
        <v>63</v>
      </c>
      <c r="BX26" s="247" t="s">
        <v>80</v>
      </c>
      <c r="BY26" s="248" t="s">
        <v>943</v>
      </c>
      <c r="BZ26" s="248" t="s">
        <v>561</v>
      </c>
      <c r="CA26" s="263" t="s">
        <v>258</v>
      </c>
      <c r="CB26" s="249" t="s">
        <v>207</v>
      </c>
      <c r="CC26" s="256">
        <v>950000</v>
      </c>
      <c r="CE26" s="118" t="s">
        <v>130</v>
      </c>
      <c r="CF26" s="295" t="s">
        <v>63</v>
      </c>
      <c r="CG26" s="289"/>
      <c r="CH26" s="290" t="s">
        <v>995</v>
      </c>
      <c r="CI26" s="290" t="s">
        <v>1036</v>
      </c>
      <c r="CJ26" s="304" t="s">
        <v>210</v>
      </c>
      <c r="CK26" s="288" t="s">
        <v>220</v>
      </c>
      <c r="CL26" s="296">
        <v>1550000</v>
      </c>
      <c r="CN26" s="117" t="s">
        <v>135</v>
      </c>
      <c r="CO26" s="314" t="s">
        <v>107</v>
      </c>
      <c r="CP26" s="286" t="s">
        <v>16</v>
      </c>
      <c r="CQ26" s="287" t="s">
        <v>1107</v>
      </c>
      <c r="CR26" s="84" t="s">
        <v>1391</v>
      </c>
      <c r="CS26" s="319" t="s">
        <v>357</v>
      </c>
      <c r="CT26" s="285" t="s">
        <v>207</v>
      </c>
      <c r="CU26" s="315">
        <v>2000000</v>
      </c>
      <c r="CW26" s="117" t="s">
        <v>135</v>
      </c>
      <c r="CX26" s="314" t="s">
        <v>107</v>
      </c>
      <c r="CY26" s="286"/>
      <c r="CZ26" s="287" t="s">
        <v>1135</v>
      </c>
      <c r="DA26" s="84" t="s">
        <v>712</v>
      </c>
      <c r="DB26" s="319" t="s">
        <v>255</v>
      </c>
      <c r="DC26" s="285" t="s">
        <v>236</v>
      </c>
      <c r="DD26" s="315">
        <v>475000</v>
      </c>
      <c r="DF26" s="117" t="s">
        <v>135</v>
      </c>
      <c r="DG26" s="314" t="s">
        <v>63</v>
      </c>
      <c r="DH26" s="286"/>
      <c r="DI26" s="287" t="s">
        <v>818</v>
      </c>
      <c r="DJ26" s="84" t="s">
        <v>810</v>
      </c>
      <c r="DK26" s="319" t="s">
        <v>270</v>
      </c>
      <c r="DL26" s="285" t="s">
        <v>217</v>
      </c>
      <c r="DM26" s="315">
        <v>450000</v>
      </c>
      <c r="DO26" s="117" t="s">
        <v>135</v>
      </c>
      <c r="DP26" s="314" t="s">
        <v>63</v>
      </c>
      <c r="DQ26" s="286"/>
      <c r="DR26" s="287" t="s">
        <v>338</v>
      </c>
      <c r="DS26" s="84" t="s">
        <v>471</v>
      </c>
      <c r="DT26" s="319" t="s">
        <v>247</v>
      </c>
      <c r="DU26" s="285" t="s">
        <v>207</v>
      </c>
      <c r="DV26" s="315">
        <v>525000</v>
      </c>
      <c r="DX26" s="327" t="s">
        <v>142</v>
      </c>
      <c r="DY26" s="312" t="s">
        <v>63</v>
      </c>
      <c r="DZ26" s="283"/>
      <c r="EA26" s="312" t="s">
        <v>1369</v>
      </c>
      <c r="EB26" s="324" t="s">
        <v>456</v>
      </c>
      <c r="EC26" s="325" t="s">
        <v>229</v>
      </c>
      <c r="ED26" s="282" t="s">
        <v>265</v>
      </c>
      <c r="EE26" s="313">
        <v>525000</v>
      </c>
      <c r="EG26" s="327" t="s">
        <v>142</v>
      </c>
      <c r="EH26" s="312" t="s">
        <v>16</v>
      </c>
      <c r="EI26" s="283"/>
      <c r="EJ26" s="312" t="s">
        <v>864</v>
      </c>
      <c r="EK26" s="324" t="s">
        <v>288</v>
      </c>
      <c r="EL26" s="325" t="s">
        <v>305</v>
      </c>
      <c r="EM26" s="282" t="s">
        <v>220</v>
      </c>
      <c r="EN26" s="313">
        <v>550000</v>
      </c>
      <c r="EP26" s="117" t="s">
        <v>151</v>
      </c>
      <c r="EQ26" s="312" t="s">
        <v>75</v>
      </c>
      <c r="ER26" s="283"/>
      <c r="ES26" s="284" t="s">
        <v>1222</v>
      </c>
      <c r="ET26" s="84" t="s">
        <v>560</v>
      </c>
      <c r="EU26" s="319" t="s">
        <v>258</v>
      </c>
      <c r="EV26" s="282" t="s">
        <v>207</v>
      </c>
      <c r="EW26" s="313">
        <v>1500000</v>
      </c>
    </row>
    <row r="27" spans="2:153">
      <c r="B27" s="117" t="s">
        <v>127</v>
      </c>
      <c r="C27" s="122" t="s">
        <v>63</v>
      </c>
      <c r="D27" s="111"/>
      <c r="E27" s="131" t="s">
        <v>259</v>
      </c>
      <c r="F27" s="132" t="s">
        <v>260</v>
      </c>
      <c r="G27" s="110" t="s">
        <v>261</v>
      </c>
      <c r="H27" s="108" t="s">
        <v>236</v>
      </c>
      <c r="I27" s="121">
        <v>1000000</v>
      </c>
      <c r="K27" s="117" t="s">
        <v>129</v>
      </c>
      <c r="L27" s="122" t="s">
        <v>16</v>
      </c>
      <c r="M27" s="111"/>
      <c r="N27" s="131" t="s">
        <v>406</v>
      </c>
      <c r="O27" s="132" t="s">
        <v>407</v>
      </c>
      <c r="P27" s="110" t="s">
        <v>357</v>
      </c>
      <c r="Q27" s="108" t="s">
        <v>207</v>
      </c>
      <c r="R27" s="121">
        <v>675000</v>
      </c>
      <c r="T27" s="117" t="s">
        <v>129</v>
      </c>
      <c r="U27" s="122" t="s">
        <v>82</v>
      </c>
      <c r="V27" s="111" t="s">
        <v>63</v>
      </c>
      <c r="W27" s="168" t="s">
        <v>542</v>
      </c>
      <c r="X27" s="111" t="s">
        <v>352</v>
      </c>
      <c r="Y27" s="110" t="s">
        <v>245</v>
      </c>
      <c r="Z27" s="108" t="s">
        <v>207</v>
      </c>
      <c r="AA27" s="186">
        <v>950000</v>
      </c>
      <c r="AC27" s="117" t="s">
        <v>129</v>
      </c>
      <c r="AD27" s="122" t="s">
        <v>16</v>
      </c>
      <c r="AE27" s="111"/>
      <c r="AF27" s="168" t="s">
        <v>612</v>
      </c>
      <c r="AG27" s="111" t="s">
        <v>573</v>
      </c>
      <c r="AH27" s="110" t="s">
        <v>261</v>
      </c>
      <c r="AI27" s="108" t="s">
        <v>281</v>
      </c>
      <c r="AJ27" s="186">
        <v>585000</v>
      </c>
      <c r="AL27" s="117" t="s">
        <v>129</v>
      </c>
      <c r="AM27" s="214" t="s">
        <v>73</v>
      </c>
      <c r="AN27" s="206"/>
      <c r="AO27" s="14" t="s">
        <v>658</v>
      </c>
      <c r="AP27" s="14" t="s">
        <v>714</v>
      </c>
      <c r="AQ27" s="209" t="s">
        <v>206</v>
      </c>
      <c r="AR27" s="38" t="s">
        <v>236</v>
      </c>
      <c r="AS27" s="215">
        <v>875000</v>
      </c>
      <c r="AU27" s="117" t="s">
        <v>129</v>
      </c>
      <c r="AV27" s="253" t="s">
        <v>16</v>
      </c>
      <c r="AW27" s="245"/>
      <c r="AX27" s="241" t="s">
        <v>757</v>
      </c>
      <c r="AY27" s="241" t="s">
        <v>364</v>
      </c>
      <c r="AZ27" s="262" t="s">
        <v>305</v>
      </c>
      <c r="BA27" s="239" t="s">
        <v>207</v>
      </c>
      <c r="BB27" s="254">
        <v>3625000</v>
      </c>
      <c r="BD27" s="117" t="s">
        <v>129</v>
      </c>
      <c r="BE27" s="253" t="s">
        <v>80</v>
      </c>
      <c r="BF27" s="245"/>
      <c r="BG27" s="241" t="s">
        <v>832</v>
      </c>
      <c r="BH27" s="241" t="s">
        <v>724</v>
      </c>
      <c r="BI27" s="262" t="s">
        <v>229</v>
      </c>
      <c r="BJ27" s="240" t="s">
        <v>207</v>
      </c>
      <c r="BK27" s="254">
        <v>700000</v>
      </c>
      <c r="BM27" s="117" t="s">
        <v>133</v>
      </c>
      <c r="BN27" s="279" t="s">
        <v>63</v>
      </c>
      <c r="BO27" s="278"/>
      <c r="BP27" s="267" t="s">
        <v>883</v>
      </c>
      <c r="BQ27" s="267" t="s">
        <v>209</v>
      </c>
      <c r="BR27" s="268" t="s">
        <v>320</v>
      </c>
      <c r="BS27" s="277" t="s">
        <v>217</v>
      </c>
      <c r="BT27" s="276">
        <v>501600</v>
      </c>
      <c r="BV27" s="117" t="s">
        <v>133</v>
      </c>
      <c r="BW27" s="279" t="s">
        <v>107</v>
      </c>
      <c r="BX27" s="278"/>
      <c r="BY27" s="267" t="s">
        <v>944</v>
      </c>
      <c r="BZ27" s="267" t="s">
        <v>278</v>
      </c>
      <c r="CA27" s="268" t="s">
        <v>312</v>
      </c>
      <c r="CB27" s="277" t="s">
        <v>217</v>
      </c>
      <c r="CC27" s="276">
        <v>1183000</v>
      </c>
      <c r="CE27" s="117" t="s">
        <v>133</v>
      </c>
      <c r="CF27" s="291" t="s">
        <v>81</v>
      </c>
      <c r="CG27" s="283"/>
      <c r="CH27" s="284" t="s">
        <v>763</v>
      </c>
      <c r="CI27" s="284" t="s">
        <v>741</v>
      </c>
      <c r="CJ27" s="302" t="s">
        <v>223</v>
      </c>
      <c r="CK27" s="282" t="s">
        <v>203</v>
      </c>
      <c r="CL27" s="292">
        <v>1185000</v>
      </c>
      <c r="CN27" s="117" t="s">
        <v>136</v>
      </c>
      <c r="CO27" s="314" t="s">
        <v>73</v>
      </c>
      <c r="CP27" s="286"/>
      <c r="CQ27" s="287" t="s">
        <v>814</v>
      </c>
      <c r="CR27" s="84" t="s">
        <v>813</v>
      </c>
      <c r="CS27" s="319" t="s">
        <v>213</v>
      </c>
      <c r="CT27" s="285" t="s">
        <v>207</v>
      </c>
      <c r="CU27" s="315">
        <v>600000</v>
      </c>
      <c r="CW27" s="117" t="s">
        <v>136</v>
      </c>
      <c r="CX27" s="314" t="s">
        <v>73</v>
      </c>
      <c r="CY27" s="286" t="s">
        <v>63</v>
      </c>
      <c r="CZ27" s="287" t="s">
        <v>1136</v>
      </c>
      <c r="DA27" s="84" t="s">
        <v>439</v>
      </c>
      <c r="DB27" s="319" t="s">
        <v>229</v>
      </c>
      <c r="DC27" s="285" t="s">
        <v>207</v>
      </c>
      <c r="DD27" s="315">
        <v>450000</v>
      </c>
      <c r="DF27" s="117" t="s">
        <v>136</v>
      </c>
      <c r="DG27" s="314" t="s">
        <v>107</v>
      </c>
      <c r="DH27" s="286" t="s">
        <v>63</v>
      </c>
      <c r="DI27" s="287" t="s">
        <v>1170</v>
      </c>
      <c r="DJ27" s="84" t="s">
        <v>1469</v>
      </c>
      <c r="DK27" s="319" t="s">
        <v>270</v>
      </c>
      <c r="DL27" s="285" t="s">
        <v>207</v>
      </c>
      <c r="DM27" s="315">
        <v>700000</v>
      </c>
      <c r="DO27" s="117" t="s">
        <v>136</v>
      </c>
      <c r="DP27" s="314" t="s">
        <v>73</v>
      </c>
      <c r="DQ27" s="286" t="s">
        <v>63</v>
      </c>
      <c r="DR27" s="287" t="s">
        <v>1203</v>
      </c>
      <c r="DS27" s="84" t="s">
        <v>228</v>
      </c>
      <c r="DT27" s="319" t="s">
        <v>317</v>
      </c>
      <c r="DU27" s="285" t="s">
        <v>281</v>
      </c>
      <c r="DV27" s="315">
        <v>750000</v>
      </c>
      <c r="DX27" s="328" t="s">
        <v>143</v>
      </c>
      <c r="DY27" s="314" t="s">
        <v>16</v>
      </c>
      <c r="DZ27" s="286"/>
      <c r="EA27" s="314" t="s">
        <v>1370</v>
      </c>
      <c r="EB27" s="326" t="s">
        <v>17</v>
      </c>
      <c r="EC27" s="319" t="s">
        <v>465</v>
      </c>
      <c r="ED27" s="285" t="s">
        <v>207</v>
      </c>
      <c r="EE27" s="315">
        <v>550000</v>
      </c>
      <c r="EG27" s="328" t="s">
        <v>143</v>
      </c>
      <c r="EH27" s="314" t="s">
        <v>73</v>
      </c>
      <c r="EI27" s="286"/>
      <c r="EJ27" s="314" t="s">
        <v>1438</v>
      </c>
      <c r="EK27" s="326" t="s">
        <v>1439</v>
      </c>
      <c r="EL27" s="319" t="s">
        <v>320</v>
      </c>
      <c r="EM27" s="285" t="s">
        <v>207</v>
      </c>
      <c r="EN27" s="315">
        <v>300000</v>
      </c>
      <c r="EP27" s="117" t="s">
        <v>152</v>
      </c>
      <c r="EQ27" s="314" t="s">
        <v>80</v>
      </c>
      <c r="ER27" s="286"/>
      <c r="ES27" s="287" t="s">
        <v>1223</v>
      </c>
      <c r="ET27" s="84" t="s">
        <v>813</v>
      </c>
      <c r="EU27" s="319" t="s">
        <v>335</v>
      </c>
      <c r="EV27" s="285" t="s">
        <v>199</v>
      </c>
      <c r="EW27" s="315">
        <v>800000</v>
      </c>
    </row>
    <row r="28" spans="2:153">
      <c r="B28" s="117" t="s">
        <v>128</v>
      </c>
      <c r="C28" s="122" t="s">
        <v>73</v>
      </c>
      <c r="D28" s="111" t="s">
        <v>93</v>
      </c>
      <c r="E28" s="131" t="s">
        <v>262</v>
      </c>
      <c r="F28" s="132" t="s">
        <v>263</v>
      </c>
      <c r="G28" s="110" t="s">
        <v>264</v>
      </c>
      <c r="H28" s="108" t="s">
        <v>265</v>
      </c>
      <c r="I28" s="121">
        <v>1000000</v>
      </c>
      <c r="K28" s="117" t="s">
        <v>130</v>
      </c>
      <c r="L28" s="122" t="s">
        <v>73</v>
      </c>
      <c r="M28" s="111"/>
      <c r="N28" s="131" t="s">
        <v>408</v>
      </c>
      <c r="O28" s="132" t="s">
        <v>19</v>
      </c>
      <c r="P28" s="110" t="s">
        <v>340</v>
      </c>
      <c r="Q28" s="108" t="s">
        <v>207</v>
      </c>
      <c r="R28" s="121">
        <v>1000000</v>
      </c>
      <c r="T28" s="117" t="s">
        <v>130</v>
      </c>
      <c r="U28" s="122" t="s">
        <v>80</v>
      </c>
      <c r="V28" s="111"/>
      <c r="W28" s="168" t="s">
        <v>541</v>
      </c>
      <c r="X28" s="111" t="s">
        <v>488</v>
      </c>
      <c r="Y28" s="110" t="s">
        <v>465</v>
      </c>
      <c r="Z28" s="108" t="s">
        <v>199</v>
      </c>
      <c r="AA28" s="186">
        <v>525000</v>
      </c>
      <c r="AC28" s="117" t="s">
        <v>130</v>
      </c>
      <c r="AD28" s="122" t="s">
        <v>63</v>
      </c>
      <c r="AE28" s="111"/>
      <c r="AF28" s="168" t="s">
        <v>613</v>
      </c>
      <c r="AG28" s="111" t="s">
        <v>560</v>
      </c>
      <c r="AH28" s="110" t="s">
        <v>552</v>
      </c>
      <c r="AI28" s="108" t="s">
        <v>236</v>
      </c>
      <c r="AJ28" s="186">
        <v>500000</v>
      </c>
      <c r="AL28" s="117" t="s">
        <v>130</v>
      </c>
      <c r="AM28" s="214" t="s">
        <v>107</v>
      </c>
      <c r="AN28" s="206"/>
      <c r="AO28" s="14" t="s">
        <v>328</v>
      </c>
      <c r="AP28" s="14" t="s">
        <v>329</v>
      </c>
      <c r="AQ28" s="209" t="s">
        <v>216</v>
      </c>
      <c r="AR28" s="38" t="s">
        <v>207</v>
      </c>
      <c r="AS28" s="215">
        <v>900000</v>
      </c>
      <c r="AU28" s="117" t="s">
        <v>130</v>
      </c>
      <c r="AV28" s="253" t="s">
        <v>93</v>
      </c>
      <c r="AW28" s="245" t="s">
        <v>83</v>
      </c>
      <c r="AX28" s="241" t="s">
        <v>758</v>
      </c>
      <c r="AY28" s="241" t="s">
        <v>461</v>
      </c>
      <c r="AZ28" s="262" t="s">
        <v>219</v>
      </c>
      <c r="BA28" s="239" t="s">
        <v>207</v>
      </c>
      <c r="BB28" s="254">
        <v>495000</v>
      </c>
      <c r="BD28" s="117" t="s">
        <v>130</v>
      </c>
      <c r="BE28" s="253" t="s">
        <v>81</v>
      </c>
      <c r="BF28" s="245" t="s">
        <v>107</v>
      </c>
      <c r="BG28" s="241" t="s">
        <v>831</v>
      </c>
      <c r="BH28" s="241" t="s">
        <v>285</v>
      </c>
      <c r="BI28" s="262" t="s">
        <v>198</v>
      </c>
      <c r="BJ28" s="240" t="s">
        <v>281</v>
      </c>
      <c r="BK28" s="254">
        <v>800000</v>
      </c>
      <c r="BM28" s="117" t="s">
        <v>134</v>
      </c>
      <c r="BN28" s="253" t="s">
        <v>93</v>
      </c>
      <c r="BO28" s="245"/>
      <c r="BP28" s="241" t="s">
        <v>699</v>
      </c>
      <c r="BQ28" s="241" t="s">
        <v>209</v>
      </c>
      <c r="BR28" s="262" t="s">
        <v>213</v>
      </c>
      <c r="BS28" s="239" t="s">
        <v>207</v>
      </c>
      <c r="BT28" s="254">
        <v>900600</v>
      </c>
      <c r="BV28" s="117" t="s">
        <v>134</v>
      </c>
      <c r="BW28" s="253" t="s">
        <v>81</v>
      </c>
      <c r="BX28" s="245"/>
      <c r="BY28" s="241" t="s">
        <v>979</v>
      </c>
      <c r="BZ28" s="241" t="s">
        <v>17</v>
      </c>
      <c r="CA28" s="262" t="s">
        <v>213</v>
      </c>
      <c r="CB28" s="239" t="s">
        <v>207</v>
      </c>
      <c r="CC28" s="254">
        <v>900000</v>
      </c>
      <c r="CE28" s="117" t="s">
        <v>134</v>
      </c>
      <c r="CF28" s="293" t="s">
        <v>107</v>
      </c>
      <c r="CG28" s="286"/>
      <c r="CH28" s="287" t="s">
        <v>996</v>
      </c>
      <c r="CI28" s="287" t="s">
        <v>589</v>
      </c>
      <c r="CJ28" s="303" t="s">
        <v>552</v>
      </c>
      <c r="CK28" s="285" t="s">
        <v>207</v>
      </c>
      <c r="CL28" s="294">
        <v>575000</v>
      </c>
      <c r="CN28" s="117" t="s">
        <v>137</v>
      </c>
      <c r="CO28" s="314" t="s">
        <v>93</v>
      </c>
      <c r="CP28" s="286"/>
      <c r="CQ28" s="287" t="s">
        <v>1108</v>
      </c>
      <c r="CR28" s="84" t="s">
        <v>1392</v>
      </c>
      <c r="CS28" s="319" t="s">
        <v>198</v>
      </c>
      <c r="CT28" s="285" t="s">
        <v>207</v>
      </c>
      <c r="CU28" s="315">
        <v>675000</v>
      </c>
      <c r="CW28" s="117" t="s">
        <v>137</v>
      </c>
      <c r="CX28" s="314" t="s">
        <v>80</v>
      </c>
      <c r="CY28" s="286"/>
      <c r="CZ28" s="287" t="s">
        <v>1183</v>
      </c>
      <c r="DA28" s="84" t="s">
        <v>1405</v>
      </c>
      <c r="DB28" s="319" t="s">
        <v>223</v>
      </c>
      <c r="DC28" s="285" t="s">
        <v>199</v>
      </c>
      <c r="DD28" s="315">
        <v>400000</v>
      </c>
      <c r="DF28" s="117" t="s">
        <v>137</v>
      </c>
      <c r="DG28" s="314" t="s">
        <v>16</v>
      </c>
      <c r="DH28" s="286"/>
      <c r="DI28" s="287" t="s">
        <v>1171</v>
      </c>
      <c r="DJ28" s="84" t="s">
        <v>589</v>
      </c>
      <c r="DK28" s="319" t="s">
        <v>385</v>
      </c>
      <c r="DL28" s="285" t="s">
        <v>207</v>
      </c>
      <c r="DM28" s="315">
        <v>260000</v>
      </c>
      <c r="DO28" s="117" t="s">
        <v>137</v>
      </c>
      <c r="DP28" s="314" t="s">
        <v>80</v>
      </c>
      <c r="DQ28" s="286"/>
      <c r="DR28" s="287" t="s">
        <v>1204</v>
      </c>
      <c r="DS28" s="84" t="s">
        <v>472</v>
      </c>
      <c r="DT28" s="319" t="s">
        <v>242</v>
      </c>
      <c r="DU28" s="285" t="s">
        <v>207</v>
      </c>
      <c r="DV28" s="315">
        <v>875000</v>
      </c>
      <c r="DX28" s="328" t="s">
        <v>144</v>
      </c>
      <c r="DY28" s="314" t="s">
        <v>73</v>
      </c>
      <c r="DZ28" s="286"/>
      <c r="EA28" s="314" t="s">
        <v>1371</v>
      </c>
      <c r="EB28" s="326" t="s">
        <v>591</v>
      </c>
      <c r="EC28" s="319" t="s">
        <v>255</v>
      </c>
      <c r="ED28" s="285" t="s">
        <v>207</v>
      </c>
      <c r="EE28" s="315">
        <v>300000</v>
      </c>
      <c r="EG28" s="328" t="s">
        <v>144</v>
      </c>
      <c r="EH28" s="314" t="s">
        <v>107</v>
      </c>
      <c r="EI28" s="286"/>
      <c r="EJ28" s="314" t="s">
        <v>1440</v>
      </c>
      <c r="EK28" s="326" t="s">
        <v>249</v>
      </c>
      <c r="EL28" s="319" t="s">
        <v>465</v>
      </c>
      <c r="EM28" s="285" t="s">
        <v>207</v>
      </c>
      <c r="EN28" s="315">
        <v>450000</v>
      </c>
      <c r="EP28" s="117" t="s">
        <v>153</v>
      </c>
      <c r="EQ28" s="314" t="s">
        <v>73</v>
      </c>
      <c r="ER28" s="286"/>
      <c r="ES28" s="287" t="s">
        <v>1224</v>
      </c>
      <c r="ET28" s="84" t="s">
        <v>1497</v>
      </c>
      <c r="EU28" s="319" t="s">
        <v>255</v>
      </c>
      <c r="EV28" s="285" t="s">
        <v>207</v>
      </c>
      <c r="EW28" s="315">
        <v>1400000</v>
      </c>
    </row>
    <row r="29" spans="2:153">
      <c r="B29" s="117" t="s">
        <v>129</v>
      </c>
      <c r="C29" s="122" t="s">
        <v>81</v>
      </c>
      <c r="D29" s="111"/>
      <c r="E29" s="131" t="s">
        <v>266</v>
      </c>
      <c r="F29" s="132" t="s">
        <v>267</v>
      </c>
      <c r="G29" s="110" t="s">
        <v>255</v>
      </c>
      <c r="H29" s="108" t="s">
        <v>207</v>
      </c>
      <c r="I29" s="121">
        <v>900000</v>
      </c>
      <c r="K29" s="117" t="s">
        <v>131</v>
      </c>
      <c r="L29" s="123" t="s">
        <v>80</v>
      </c>
      <c r="M29" s="112"/>
      <c r="N29" s="133" t="s">
        <v>409</v>
      </c>
      <c r="O29" s="134" t="s">
        <v>410</v>
      </c>
      <c r="P29" s="113" t="s">
        <v>252</v>
      </c>
      <c r="Q29" s="114" t="s">
        <v>236</v>
      </c>
      <c r="R29" s="124">
        <v>875000</v>
      </c>
      <c r="T29" s="117" t="s">
        <v>131</v>
      </c>
      <c r="U29" s="123" t="s">
        <v>73</v>
      </c>
      <c r="V29" s="112" t="s">
        <v>81</v>
      </c>
      <c r="W29" s="169" t="s">
        <v>540</v>
      </c>
      <c r="X29" s="112" t="s">
        <v>489</v>
      </c>
      <c r="Y29" s="113" t="s">
        <v>465</v>
      </c>
      <c r="Z29" s="114" t="s">
        <v>207</v>
      </c>
      <c r="AA29" s="187">
        <v>875000</v>
      </c>
      <c r="AC29" s="117" t="s">
        <v>131</v>
      </c>
      <c r="AD29" s="123" t="s">
        <v>73</v>
      </c>
      <c r="AE29" s="115"/>
      <c r="AF29" s="169" t="s">
        <v>614</v>
      </c>
      <c r="AG29" s="112" t="s">
        <v>212</v>
      </c>
      <c r="AH29" s="113" t="s">
        <v>255</v>
      </c>
      <c r="AI29" s="114" t="s">
        <v>226</v>
      </c>
      <c r="AJ29" s="187">
        <v>850000</v>
      </c>
      <c r="AL29" s="118" t="s">
        <v>131</v>
      </c>
      <c r="AM29" s="231" t="s">
        <v>16</v>
      </c>
      <c r="AN29" s="232"/>
      <c r="AO29" s="235" t="s">
        <v>659</v>
      </c>
      <c r="AP29" s="235" t="s">
        <v>290</v>
      </c>
      <c r="AQ29" s="236" t="s">
        <v>210</v>
      </c>
      <c r="AR29" s="233" t="s">
        <v>217</v>
      </c>
      <c r="AS29" s="238">
        <v>1300000</v>
      </c>
      <c r="AU29" s="118" t="s">
        <v>131</v>
      </c>
      <c r="AV29" s="255" t="s">
        <v>63</v>
      </c>
      <c r="AW29" s="247" t="s">
        <v>16</v>
      </c>
      <c r="AX29" s="248" t="s">
        <v>759</v>
      </c>
      <c r="AY29" s="248" t="s">
        <v>228</v>
      </c>
      <c r="AZ29" s="263" t="s">
        <v>245</v>
      </c>
      <c r="BA29" s="249" t="s">
        <v>207</v>
      </c>
      <c r="BB29" s="256">
        <v>850000</v>
      </c>
      <c r="BD29" s="118" t="s">
        <v>131</v>
      </c>
      <c r="BE29" s="255" t="s">
        <v>16</v>
      </c>
      <c r="BF29" s="247" t="s">
        <v>80</v>
      </c>
      <c r="BG29" s="248" t="s">
        <v>209</v>
      </c>
      <c r="BH29" s="248" t="s">
        <v>823</v>
      </c>
      <c r="BI29" s="263" t="s">
        <v>210</v>
      </c>
      <c r="BJ29" s="246" t="s">
        <v>226</v>
      </c>
      <c r="BK29" s="256">
        <v>850000</v>
      </c>
      <c r="BM29" s="117" t="s">
        <v>135</v>
      </c>
      <c r="BN29" s="253" t="s">
        <v>107</v>
      </c>
      <c r="BO29" s="245"/>
      <c r="BP29" s="241" t="s">
        <v>884</v>
      </c>
      <c r="BQ29" s="241" t="s">
        <v>21</v>
      </c>
      <c r="BR29" s="262" t="s">
        <v>276</v>
      </c>
      <c r="BS29" s="239" t="s">
        <v>217</v>
      </c>
      <c r="BT29" s="254">
        <v>513000</v>
      </c>
      <c r="BV29" s="117" t="s">
        <v>135</v>
      </c>
      <c r="BW29" s="253" t="s">
        <v>80</v>
      </c>
      <c r="BX29" s="245" t="s">
        <v>63</v>
      </c>
      <c r="BY29" s="241" t="s">
        <v>945</v>
      </c>
      <c r="BZ29" s="241" t="s">
        <v>715</v>
      </c>
      <c r="CA29" s="262" t="s">
        <v>320</v>
      </c>
      <c r="CB29" s="239" t="s">
        <v>203</v>
      </c>
      <c r="CC29" s="254">
        <v>650000</v>
      </c>
      <c r="CE29" s="117" t="s">
        <v>135</v>
      </c>
      <c r="CF29" s="293" t="s">
        <v>80</v>
      </c>
      <c r="CG29" s="286"/>
      <c r="CH29" s="287" t="s">
        <v>1037</v>
      </c>
      <c r="CI29" s="287" t="s">
        <v>801</v>
      </c>
      <c r="CJ29" s="303" t="s">
        <v>255</v>
      </c>
      <c r="CK29" s="285" t="s">
        <v>236</v>
      </c>
      <c r="CL29" s="294">
        <v>4500000</v>
      </c>
      <c r="CN29" s="117" t="s">
        <v>138</v>
      </c>
      <c r="CO29" s="314" t="s">
        <v>63</v>
      </c>
      <c r="CP29" s="286"/>
      <c r="CQ29" s="287" t="s">
        <v>1109</v>
      </c>
      <c r="CR29" s="320" t="s">
        <v>1393</v>
      </c>
      <c r="CS29" s="321" t="s">
        <v>360</v>
      </c>
      <c r="CT29" s="285" t="s">
        <v>203</v>
      </c>
      <c r="CU29" s="315">
        <v>400000</v>
      </c>
      <c r="CW29" s="117" t="s">
        <v>138</v>
      </c>
      <c r="CX29" s="314" t="s">
        <v>63</v>
      </c>
      <c r="CY29" s="286"/>
      <c r="CZ29" s="287" t="s">
        <v>1137</v>
      </c>
      <c r="DA29" s="320" t="s">
        <v>430</v>
      </c>
      <c r="DB29" s="321" t="s">
        <v>72</v>
      </c>
      <c r="DC29" s="285" t="s">
        <v>207</v>
      </c>
      <c r="DD29" s="315">
        <v>360000</v>
      </c>
      <c r="DF29" s="117" t="s">
        <v>138</v>
      </c>
      <c r="DG29" s="314" t="s">
        <v>73</v>
      </c>
      <c r="DH29" s="286" t="s">
        <v>16</v>
      </c>
      <c r="DI29" s="287" t="s">
        <v>479</v>
      </c>
      <c r="DJ29" s="320" t="s">
        <v>24</v>
      </c>
      <c r="DK29" s="321" t="s">
        <v>245</v>
      </c>
      <c r="DL29" s="285" t="s">
        <v>203</v>
      </c>
      <c r="DM29" s="315">
        <v>350000</v>
      </c>
      <c r="DO29" s="117" t="s">
        <v>138</v>
      </c>
      <c r="DP29" s="314" t="s">
        <v>16</v>
      </c>
      <c r="DQ29" s="286" t="s">
        <v>107</v>
      </c>
      <c r="DR29" s="287" t="s">
        <v>338</v>
      </c>
      <c r="DS29" s="320" t="s">
        <v>1481</v>
      </c>
      <c r="DT29" s="321" t="s">
        <v>320</v>
      </c>
      <c r="DU29" s="288" t="s">
        <v>220</v>
      </c>
      <c r="DV29" s="315">
        <v>500000</v>
      </c>
      <c r="DX29" s="328" t="s">
        <v>145</v>
      </c>
      <c r="DY29" s="314" t="s">
        <v>80</v>
      </c>
      <c r="DZ29" s="286"/>
      <c r="EA29" s="314" t="s">
        <v>1009</v>
      </c>
      <c r="EB29" s="326" t="s">
        <v>17</v>
      </c>
      <c r="EC29" s="319" t="s">
        <v>335</v>
      </c>
      <c r="ED29" s="285" t="s">
        <v>236</v>
      </c>
      <c r="EE29" s="315">
        <v>325000</v>
      </c>
      <c r="EG29" s="328" t="s">
        <v>145</v>
      </c>
      <c r="EH29" s="314" t="s">
        <v>75</v>
      </c>
      <c r="EI29" s="286"/>
      <c r="EJ29" s="314" t="s">
        <v>1441</v>
      </c>
      <c r="EK29" s="326" t="s">
        <v>1442</v>
      </c>
      <c r="EL29" s="319" t="s">
        <v>247</v>
      </c>
      <c r="EM29" s="285" t="s">
        <v>207</v>
      </c>
      <c r="EN29" s="315">
        <v>360000</v>
      </c>
      <c r="EP29" s="117" t="s">
        <v>154</v>
      </c>
      <c r="EQ29" s="314" t="s">
        <v>107</v>
      </c>
      <c r="ER29" s="286"/>
      <c r="ES29" s="287" t="s">
        <v>1225</v>
      </c>
      <c r="ET29" s="320" t="s">
        <v>222</v>
      </c>
      <c r="EU29" s="321" t="s">
        <v>261</v>
      </c>
      <c r="EV29" s="285" t="s">
        <v>207</v>
      </c>
      <c r="EW29" s="315">
        <v>1600000</v>
      </c>
    </row>
    <row r="30" spans="2:153">
      <c r="B30" s="117" t="s">
        <v>130</v>
      </c>
      <c r="C30" s="122" t="s">
        <v>80</v>
      </c>
      <c r="D30" s="111" t="s">
        <v>73</v>
      </c>
      <c r="E30" s="131" t="s">
        <v>268</v>
      </c>
      <c r="F30" s="132" t="s">
        <v>269</v>
      </c>
      <c r="G30" s="110" t="s">
        <v>270</v>
      </c>
      <c r="H30" s="108" t="s">
        <v>207</v>
      </c>
      <c r="I30" s="121">
        <v>577500</v>
      </c>
      <c r="K30" s="116" t="s">
        <v>133</v>
      </c>
      <c r="L30" s="120" t="s">
        <v>63</v>
      </c>
      <c r="M30" s="146"/>
      <c r="N30" s="159" t="s">
        <v>411</v>
      </c>
      <c r="O30" s="160" t="s">
        <v>311</v>
      </c>
      <c r="P30" s="147" t="s">
        <v>247</v>
      </c>
      <c r="Q30" s="145" t="s">
        <v>226</v>
      </c>
      <c r="R30" s="154">
        <v>565000</v>
      </c>
      <c r="T30" s="116" t="s">
        <v>133</v>
      </c>
      <c r="U30" s="120" t="s">
        <v>81</v>
      </c>
      <c r="V30" s="146" t="s">
        <v>82</v>
      </c>
      <c r="W30" s="172" t="s">
        <v>539</v>
      </c>
      <c r="X30" s="177" t="s">
        <v>490</v>
      </c>
      <c r="Y30" s="147" t="s">
        <v>219</v>
      </c>
      <c r="Z30" s="145" t="s">
        <v>203</v>
      </c>
      <c r="AA30" s="188">
        <v>910000</v>
      </c>
      <c r="AC30" s="116" t="s">
        <v>133</v>
      </c>
      <c r="AD30" s="199" t="s">
        <v>82</v>
      </c>
      <c r="AE30" s="145"/>
      <c r="AF30" s="172" t="s">
        <v>615</v>
      </c>
      <c r="AG30" s="177" t="s">
        <v>301</v>
      </c>
      <c r="AH30" s="147" t="s">
        <v>320</v>
      </c>
      <c r="AI30" s="145" t="s">
        <v>220</v>
      </c>
      <c r="AJ30" s="188">
        <v>875000</v>
      </c>
      <c r="AL30" s="117" t="s">
        <v>133</v>
      </c>
      <c r="AM30" s="224" t="s">
        <v>82</v>
      </c>
      <c r="AN30" s="207"/>
      <c r="AO30" s="225" t="s">
        <v>660</v>
      </c>
      <c r="AP30" s="225" t="s">
        <v>319</v>
      </c>
      <c r="AQ30" s="209" t="s">
        <v>216</v>
      </c>
      <c r="AR30" s="38" t="s">
        <v>199</v>
      </c>
      <c r="AS30" s="215">
        <v>900000</v>
      </c>
      <c r="AU30" s="117" t="s">
        <v>133</v>
      </c>
      <c r="AV30" s="253" t="s">
        <v>107</v>
      </c>
      <c r="AW30" s="245"/>
      <c r="AX30" s="241" t="s">
        <v>760</v>
      </c>
      <c r="AY30" s="241" t="s">
        <v>364</v>
      </c>
      <c r="AZ30" s="262" t="s">
        <v>252</v>
      </c>
      <c r="BA30" s="239" t="s">
        <v>207</v>
      </c>
      <c r="BB30" s="254">
        <v>550000</v>
      </c>
      <c r="BD30" s="117" t="s">
        <v>133</v>
      </c>
      <c r="BE30" s="253" t="s">
        <v>83</v>
      </c>
      <c r="BF30" s="245"/>
      <c r="BG30" s="241" t="s">
        <v>830</v>
      </c>
      <c r="BH30" s="241" t="s">
        <v>212</v>
      </c>
      <c r="BI30" s="262" t="s">
        <v>245</v>
      </c>
      <c r="BJ30" s="240" t="s">
        <v>220</v>
      </c>
      <c r="BK30" s="254">
        <v>725000</v>
      </c>
      <c r="BM30" s="117" t="s">
        <v>136</v>
      </c>
      <c r="BN30" s="253" t="s">
        <v>16</v>
      </c>
      <c r="BO30" s="245"/>
      <c r="BP30" s="241" t="s">
        <v>885</v>
      </c>
      <c r="BQ30" s="241" t="s">
        <v>20</v>
      </c>
      <c r="BR30" s="262" t="s">
        <v>245</v>
      </c>
      <c r="BS30" s="239" t="s">
        <v>217</v>
      </c>
      <c r="BT30" s="254">
        <v>1064000</v>
      </c>
      <c r="BV30" s="117" t="s">
        <v>136</v>
      </c>
      <c r="BW30" s="253" t="s">
        <v>73</v>
      </c>
      <c r="BX30" s="245"/>
      <c r="BY30" s="241" t="s">
        <v>946</v>
      </c>
      <c r="BZ30" s="241" t="s">
        <v>969</v>
      </c>
      <c r="CA30" s="262" t="s">
        <v>357</v>
      </c>
      <c r="CB30" s="239" t="s">
        <v>236</v>
      </c>
      <c r="CC30" s="254">
        <v>4500000</v>
      </c>
      <c r="CE30" s="117" t="s">
        <v>136</v>
      </c>
      <c r="CF30" s="293" t="s">
        <v>16</v>
      </c>
      <c r="CG30" s="286"/>
      <c r="CH30" s="287" t="s">
        <v>997</v>
      </c>
      <c r="CI30" s="287" t="s">
        <v>1056</v>
      </c>
      <c r="CJ30" s="303" t="s">
        <v>385</v>
      </c>
      <c r="CK30" s="285" t="s">
        <v>207</v>
      </c>
      <c r="CL30" s="294">
        <v>650000</v>
      </c>
      <c r="CN30" s="116" t="s">
        <v>142</v>
      </c>
      <c r="CO30" s="312" t="s">
        <v>80</v>
      </c>
      <c r="CP30" s="283"/>
      <c r="CQ30" s="284" t="s">
        <v>1110</v>
      </c>
      <c r="CR30" s="84" t="s">
        <v>486</v>
      </c>
      <c r="CS30" s="319" t="s">
        <v>357</v>
      </c>
      <c r="CT30" s="282" t="s">
        <v>207</v>
      </c>
      <c r="CU30" s="313">
        <v>475000</v>
      </c>
      <c r="CW30" s="116" t="s">
        <v>142</v>
      </c>
      <c r="CX30" s="312" t="s">
        <v>16</v>
      </c>
      <c r="CY30" s="283"/>
      <c r="CZ30" s="284" t="s">
        <v>1138</v>
      </c>
      <c r="DA30" s="84" t="s">
        <v>737</v>
      </c>
      <c r="DB30" s="319" t="s">
        <v>213</v>
      </c>
      <c r="DC30" s="282" t="s">
        <v>217</v>
      </c>
      <c r="DD30" s="313">
        <v>375000</v>
      </c>
      <c r="DF30" s="116" t="s">
        <v>142</v>
      </c>
      <c r="DG30" s="312" t="s">
        <v>80</v>
      </c>
      <c r="DH30" s="283"/>
      <c r="DI30" s="284" t="s">
        <v>94</v>
      </c>
      <c r="DJ30" s="84"/>
      <c r="DK30" s="319"/>
      <c r="DL30" s="282"/>
      <c r="DM30" s="313"/>
      <c r="DO30" s="116" t="s">
        <v>142</v>
      </c>
      <c r="DP30" s="312" t="s">
        <v>93</v>
      </c>
      <c r="DQ30" s="283"/>
      <c r="DR30" s="284" t="s">
        <v>1205</v>
      </c>
      <c r="DS30" s="84" t="s">
        <v>571</v>
      </c>
      <c r="DT30" s="319" t="s">
        <v>216</v>
      </c>
      <c r="DU30" s="285" t="s">
        <v>203</v>
      </c>
      <c r="DV30" s="313">
        <v>250000</v>
      </c>
      <c r="DX30" s="318" t="s">
        <v>146</v>
      </c>
      <c r="DY30" s="314" t="s">
        <v>107</v>
      </c>
      <c r="DZ30" s="286"/>
      <c r="EA30" s="316" t="s">
        <v>1372</v>
      </c>
      <c r="EB30" s="320" t="s">
        <v>228</v>
      </c>
      <c r="EC30" s="321" t="s">
        <v>219</v>
      </c>
      <c r="ED30" s="288" t="s">
        <v>236</v>
      </c>
      <c r="EE30" s="317">
        <v>1000000</v>
      </c>
      <c r="EG30" s="318" t="s">
        <v>146</v>
      </c>
      <c r="EH30" s="314" t="s">
        <v>80</v>
      </c>
      <c r="EI30" s="286"/>
      <c r="EJ30" s="316" t="s">
        <v>1443</v>
      </c>
      <c r="EK30" s="320" t="s">
        <v>19</v>
      </c>
      <c r="EL30" s="321" t="s">
        <v>247</v>
      </c>
      <c r="EM30" s="288" t="s">
        <v>217</v>
      </c>
      <c r="EN30" s="317">
        <v>600000</v>
      </c>
      <c r="EP30" s="116" t="s">
        <v>160</v>
      </c>
      <c r="EQ30" s="312" t="s">
        <v>107</v>
      </c>
      <c r="ER30" s="283"/>
      <c r="ES30" s="284" t="s">
        <v>1226</v>
      </c>
      <c r="ET30" s="84" t="s">
        <v>20</v>
      </c>
      <c r="EU30" s="319" t="s">
        <v>219</v>
      </c>
      <c r="EV30" s="282" t="s">
        <v>203</v>
      </c>
      <c r="EW30" s="313">
        <v>500000</v>
      </c>
    </row>
    <row r="31" spans="2:153">
      <c r="B31" s="117" t="s">
        <v>131</v>
      </c>
      <c r="C31" s="122" t="s">
        <v>16</v>
      </c>
      <c r="D31" s="111"/>
      <c r="E31" s="131" t="s">
        <v>271</v>
      </c>
      <c r="F31" s="132" t="s">
        <v>21</v>
      </c>
      <c r="G31" s="110" t="s">
        <v>261</v>
      </c>
      <c r="H31" s="108" t="s">
        <v>226</v>
      </c>
      <c r="I31" s="121">
        <v>900000</v>
      </c>
      <c r="K31" s="117" t="s">
        <v>134</v>
      </c>
      <c r="L31" s="122" t="s">
        <v>81</v>
      </c>
      <c r="M31" s="111"/>
      <c r="N31" s="131" t="s">
        <v>412</v>
      </c>
      <c r="O31" s="132" t="s">
        <v>413</v>
      </c>
      <c r="P31" s="110" t="s">
        <v>258</v>
      </c>
      <c r="Q31" s="108" t="s">
        <v>207</v>
      </c>
      <c r="R31" s="121">
        <v>875000</v>
      </c>
      <c r="T31" s="117" t="s">
        <v>134</v>
      </c>
      <c r="U31" s="122" t="s">
        <v>63</v>
      </c>
      <c r="V31" s="111" t="s">
        <v>16</v>
      </c>
      <c r="W31" s="168" t="s">
        <v>538</v>
      </c>
      <c r="X31" s="111" t="s">
        <v>233</v>
      </c>
      <c r="Y31" s="110" t="s">
        <v>276</v>
      </c>
      <c r="Z31" s="108" t="s">
        <v>220</v>
      </c>
      <c r="AA31" s="186">
        <v>950000</v>
      </c>
      <c r="AC31" s="117" t="s">
        <v>134</v>
      </c>
      <c r="AD31" s="122" t="s">
        <v>81</v>
      </c>
      <c r="AE31" s="111"/>
      <c r="AF31" s="168" t="s">
        <v>616</v>
      </c>
      <c r="AG31" s="111" t="s">
        <v>273</v>
      </c>
      <c r="AH31" s="110" t="s">
        <v>465</v>
      </c>
      <c r="AI31" s="108" t="s">
        <v>203</v>
      </c>
      <c r="AJ31" s="186">
        <v>575000</v>
      </c>
      <c r="AL31" s="117" t="s">
        <v>134</v>
      </c>
      <c r="AM31" s="214" t="s">
        <v>80</v>
      </c>
      <c r="AN31" s="206" t="s">
        <v>93</v>
      </c>
      <c r="AO31" s="14" t="s">
        <v>661</v>
      </c>
      <c r="AP31" s="14" t="s">
        <v>482</v>
      </c>
      <c r="AQ31" s="209" t="s">
        <v>385</v>
      </c>
      <c r="AR31" s="38" t="s">
        <v>203</v>
      </c>
      <c r="AS31" s="215">
        <v>900000</v>
      </c>
      <c r="AU31" s="117" t="s">
        <v>134</v>
      </c>
      <c r="AV31" s="253" t="s">
        <v>81</v>
      </c>
      <c r="AW31" s="245"/>
      <c r="AX31" s="241" t="s">
        <v>761</v>
      </c>
      <c r="AY31" s="241" t="s">
        <v>285</v>
      </c>
      <c r="AZ31" s="262" t="s">
        <v>465</v>
      </c>
      <c r="BA31" s="239" t="s">
        <v>236</v>
      </c>
      <c r="BB31" s="254">
        <v>800000</v>
      </c>
      <c r="BD31" s="117" t="s">
        <v>134</v>
      </c>
      <c r="BE31" s="253" t="s">
        <v>107</v>
      </c>
      <c r="BF31" s="245" t="s">
        <v>81</v>
      </c>
      <c r="BG31" s="241" t="s">
        <v>829</v>
      </c>
      <c r="BH31" s="241" t="s">
        <v>592</v>
      </c>
      <c r="BI31" s="262" t="s">
        <v>219</v>
      </c>
      <c r="BJ31" s="240" t="s">
        <v>199</v>
      </c>
      <c r="BK31" s="254">
        <v>450000</v>
      </c>
      <c r="BM31" s="117" t="s">
        <v>137</v>
      </c>
      <c r="BN31" s="253" t="s">
        <v>80</v>
      </c>
      <c r="BO31" s="245"/>
      <c r="BP31" s="241" t="s">
        <v>886</v>
      </c>
      <c r="BQ31" s="241" t="s">
        <v>913</v>
      </c>
      <c r="BR31" s="262" t="s">
        <v>72</v>
      </c>
      <c r="BS31" s="239" t="s">
        <v>217</v>
      </c>
      <c r="BT31" s="254">
        <v>1672000</v>
      </c>
      <c r="BV31" s="117" t="s">
        <v>137</v>
      </c>
      <c r="BW31" s="253" t="s">
        <v>16</v>
      </c>
      <c r="BX31" s="245"/>
      <c r="BY31" s="241" t="s">
        <v>971</v>
      </c>
      <c r="BZ31" s="241" t="s">
        <v>970</v>
      </c>
      <c r="CA31" s="262" t="s">
        <v>270</v>
      </c>
      <c r="CB31" s="239" t="s">
        <v>207</v>
      </c>
      <c r="CC31" s="254">
        <v>1800000</v>
      </c>
      <c r="CE31" s="117" t="s">
        <v>137</v>
      </c>
      <c r="CF31" s="293" t="s">
        <v>73</v>
      </c>
      <c r="CG31" s="286"/>
      <c r="CH31" s="287" t="s">
        <v>998</v>
      </c>
      <c r="CI31" s="287" t="s">
        <v>228</v>
      </c>
      <c r="CJ31" s="303" t="s">
        <v>206</v>
      </c>
      <c r="CK31" s="285" t="s">
        <v>207</v>
      </c>
      <c r="CL31" s="294">
        <v>850000</v>
      </c>
      <c r="CN31" s="117" t="s">
        <v>143</v>
      </c>
      <c r="CO31" s="314" t="s">
        <v>16</v>
      </c>
      <c r="CP31" s="286" t="s">
        <v>107</v>
      </c>
      <c r="CQ31" s="287" t="s">
        <v>1111</v>
      </c>
      <c r="CR31" s="84" t="s">
        <v>382</v>
      </c>
      <c r="CS31" s="319" t="s">
        <v>270</v>
      </c>
      <c r="CT31" s="285" t="s">
        <v>236</v>
      </c>
      <c r="CU31" s="315">
        <v>2750000</v>
      </c>
      <c r="CW31" s="117" t="s">
        <v>143</v>
      </c>
      <c r="CX31" s="314" t="s">
        <v>93</v>
      </c>
      <c r="CY31" s="286"/>
      <c r="CZ31" s="287" t="s">
        <v>904</v>
      </c>
      <c r="DA31" s="84" t="s">
        <v>918</v>
      </c>
      <c r="DB31" s="319" t="s">
        <v>552</v>
      </c>
      <c r="DC31" s="285" t="s">
        <v>236</v>
      </c>
      <c r="DD31" s="315">
        <v>500000</v>
      </c>
      <c r="DF31" s="117" t="s">
        <v>143</v>
      </c>
      <c r="DG31" s="314" t="s">
        <v>93</v>
      </c>
      <c r="DH31" s="286"/>
      <c r="DI31" s="287" t="s">
        <v>1209</v>
      </c>
      <c r="DJ31" s="84" t="s">
        <v>316</v>
      </c>
      <c r="DK31" s="319" t="s">
        <v>219</v>
      </c>
      <c r="DL31" s="285" t="s">
        <v>207</v>
      </c>
      <c r="DM31" s="315">
        <v>500000</v>
      </c>
      <c r="DO31" s="117" t="s">
        <v>143</v>
      </c>
      <c r="DP31" s="314" t="s">
        <v>107</v>
      </c>
      <c r="DQ31" s="286"/>
      <c r="DR31" s="287" t="s">
        <v>94</v>
      </c>
      <c r="DS31" s="84"/>
      <c r="DT31" s="319"/>
      <c r="DU31" s="285"/>
      <c r="DV31" s="315"/>
      <c r="DX31" s="117" t="s">
        <v>151</v>
      </c>
      <c r="DY31" s="312" t="s">
        <v>63</v>
      </c>
      <c r="DZ31" s="283"/>
      <c r="EA31" s="284" t="s">
        <v>1373</v>
      </c>
      <c r="EB31" s="84" t="s">
        <v>471</v>
      </c>
      <c r="EC31" s="319" t="s">
        <v>213</v>
      </c>
      <c r="ED31" s="282" t="s">
        <v>207</v>
      </c>
      <c r="EE31" s="313">
        <v>400000</v>
      </c>
      <c r="EG31" s="117" t="s">
        <v>151</v>
      </c>
      <c r="EH31" s="312" t="s">
        <v>16</v>
      </c>
      <c r="EI31" s="283"/>
      <c r="EJ31" s="284" t="s">
        <v>1444</v>
      </c>
      <c r="EK31" s="84" t="s">
        <v>1445</v>
      </c>
      <c r="EL31" s="319" t="s">
        <v>198</v>
      </c>
      <c r="EM31" s="282" t="s">
        <v>207</v>
      </c>
      <c r="EN31" s="313">
        <v>425000</v>
      </c>
      <c r="EP31" s="117" t="s">
        <v>161</v>
      </c>
      <c r="EQ31" s="314" t="s">
        <v>73</v>
      </c>
      <c r="ER31" s="286"/>
      <c r="ES31" s="287" t="s">
        <v>850</v>
      </c>
      <c r="ET31" s="84" t="s">
        <v>1446</v>
      </c>
      <c r="EU31" s="319" t="s">
        <v>335</v>
      </c>
      <c r="EV31" s="285" t="s">
        <v>217</v>
      </c>
      <c r="EW31" s="315">
        <v>588000</v>
      </c>
    </row>
    <row r="32" spans="2:153">
      <c r="B32" s="118" t="s">
        <v>132</v>
      </c>
      <c r="C32" s="123" t="s">
        <v>82</v>
      </c>
      <c r="D32" s="112" t="s">
        <v>16</v>
      </c>
      <c r="E32" s="133" t="s">
        <v>272</v>
      </c>
      <c r="F32" s="134" t="s">
        <v>273</v>
      </c>
      <c r="G32" s="113" t="s">
        <v>206</v>
      </c>
      <c r="H32" s="114" t="s">
        <v>207</v>
      </c>
      <c r="I32" s="124">
        <v>660000</v>
      </c>
      <c r="K32" s="117" t="s">
        <v>135</v>
      </c>
      <c r="L32" s="122" t="s">
        <v>107</v>
      </c>
      <c r="M32" s="111"/>
      <c r="N32" s="131" t="s">
        <v>414</v>
      </c>
      <c r="O32" s="132" t="s">
        <v>415</v>
      </c>
      <c r="P32" s="110" t="s">
        <v>335</v>
      </c>
      <c r="Q32" s="108" t="s">
        <v>207</v>
      </c>
      <c r="R32" s="121">
        <v>900000</v>
      </c>
      <c r="T32" s="117" t="s">
        <v>135</v>
      </c>
      <c r="U32" s="122" t="s">
        <v>93</v>
      </c>
      <c r="V32" s="111"/>
      <c r="W32" s="167" t="s">
        <v>537</v>
      </c>
      <c r="X32" s="109" t="s">
        <v>384</v>
      </c>
      <c r="Y32" s="110" t="s">
        <v>202</v>
      </c>
      <c r="Z32" s="108" t="s">
        <v>265</v>
      </c>
      <c r="AA32" s="186">
        <v>875000</v>
      </c>
      <c r="AC32" s="117" t="s">
        <v>135</v>
      </c>
      <c r="AD32" s="122" t="s">
        <v>107</v>
      </c>
      <c r="AE32" s="111" t="s">
        <v>93</v>
      </c>
      <c r="AF32" s="167" t="s">
        <v>617</v>
      </c>
      <c r="AG32" s="109" t="s">
        <v>577</v>
      </c>
      <c r="AH32" s="110" t="s">
        <v>219</v>
      </c>
      <c r="AI32" s="108" t="s">
        <v>220</v>
      </c>
      <c r="AJ32" s="186">
        <v>875000</v>
      </c>
      <c r="AL32" s="117" t="s">
        <v>135</v>
      </c>
      <c r="AM32" s="214" t="s">
        <v>81</v>
      </c>
      <c r="AN32" s="206"/>
      <c r="AO32" s="14" t="s">
        <v>662</v>
      </c>
      <c r="AP32" s="14" t="s">
        <v>716</v>
      </c>
      <c r="AQ32" s="209" t="s">
        <v>247</v>
      </c>
      <c r="AR32" s="38" t="s">
        <v>217</v>
      </c>
      <c r="AS32" s="215">
        <v>660000</v>
      </c>
      <c r="AU32" s="117" t="s">
        <v>135</v>
      </c>
      <c r="AV32" s="253" t="s">
        <v>83</v>
      </c>
      <c r="AW32" s="245" t="s">
        <v>93</v>
      </c>
      <c r="AX32" s="241" t="s">
        <v>762</v>
      </c>
      <c r="AY32" s="241" t="s">
        <v>21</v>
      </c>
      <c r="AZ32" s="262" t="s">
        <v>229</v>
      </c>
      <c r="BA32" s="239" t="s">
        <v>207</v>
      </c>
      <c r="BB32" s="254">
        <v>800000</v>
      </c>
      <c r="BD32" s="117" t="s">
        <v>135</v>
      </c>
      <c r="BE32" s="253" t="s">
        <v>63</v>
      </c>
      <c r="BF32" s="245" t="s">
        <v>93</v>
      </c>
      <c r="BG32" s="241" t="s">
        <v>828</v>
      </c>
      <c r="BH32" s="241" t="s">
        <v>560</v>
      </c>
      <c r="BI32" s="262" t="s">
        <v>335</v>
      </c>
      <c r="BJ32" s="240" t="s">
        <v>199</v>
      </c>
      <c r="BK32" s="254">
        <v>700000</v>
      </c>
      <c r="BM32" s="117" t="s">
        <v>138</v>
      </c>
      <c r="BN32" s="253" t="s">
        <v>73</v>
      </c>
      <c r="BO32" s="245" t="s">
        <v>16</v>
      </c>
      <c r="BP32" s="241" t="s">
        <v>887</v>
      </c>
      <c r="BQ32" s="241" t="s">
        <v>481</v>
      </c>
      <c r="BR32" s="262" t="s">
        <v>210</v>
      </c>
      <c r="BS32" s="239" t="s">
        <v>236</v>
      </c>
      <c r="BT32" s="254">
        <v>507000</v>
      </c>
      <c r="BV32" s="117" t="s">
        <v>138</v>
      </c>
      <c r="BW32" s="253" t="s">
        <v>93</v>
      </c>
      <c r="BX32" s="245"/>
      <c r="BY32" s="241" t="s">
        <v>750</v>
      </c>
      <c r="BZ32" s="241" t="s">
        <v>448</v>
      </c>
      <c r="CA32" s="262" t="s">
        <v>270</v>
      </c>
      <c r="CB32" s="239" t="s">
        <v>217</v>
      </c>
      <c r="CC32" s="254">
        <v>1100000</v>
      </c>
      <c r="CE32" s="117" t="s">
        <v>138</v>
      </c>
      <c r="CF32" s="293" t="s">
        <v>93</v>
      </c>
      <c r="CG32" s="286"/>
      <c r="CH32" s="287" t="s">
        <v>999</v>
      </c>
      <c r="CI32" s="287" t="s">
        <v>1057</v>
      </c>
      <c r="CJ32" s="303" t="s">
        <v>210</v>
      </c>
      <c r="CK32" s="285" t="s">
        <v>236</v>
      </c>
      <c r="CL32" s="294">
        <v>1130000</v>
      </c>
      <c r="CN32" s="117" t="s">
        <v>144</v>
      </c>
      <c r="CO32" s="314" t="s">
        <v>107</v>
      </c>
      <c r="CP32" s="286"/>
      <c r="CQ32" s="287" t="s">
        <v>1112</v>
      </c>
      <c r="CR32" s="84" t="s">
        <v>591</v>
      </c>
      <c r="CS32" s="319" t="s">
        <v>247</v>
      </c>
      <c r="CT32" s="285" t="s">
        <v>236</v>
      </c>
      <c r="CU32" s="315">
        <v>2800000</v>
      </c>
      <c r="CW32" s="117" t="s">
        <v>144</v>
      </c>
      <c r="CX32" s="314" t="s">
        <v>107</v>
      </c>
      <c r="CY32" s="286"/>
      <c r="CZ32" s="287" t="s">
        <v>1139</v>
      </c>
      <c r="DA32" s="84" t="s">
        <v>233</v>
      </c>
      <c r="DB32" s="319" t="s">
        <v>206</v>
      </c>
      <c r="DC32" s="285" t="s">
        <v>207</v>
      </c>
      <c r="DD32" s="315">
        <v>400000</v>
      </c>
      <c r="DF32" s="117" t="s">
        <v>144</v>
      </c>
      <c r="DG32" s="314" t="s">
        <v>63</v>
      </c>
      <c r="DH32" s="286"/>
      <c r="DI32" s="287" t="s">
        <v>1172</v>
      </c>
      <c r="DJ32" s="84" t="s">
        <v>739</v>
      </c>
      <c r="DK32" s="319" t="s">
        <v>357</v>
      </c>
      <c r="DL32" s="285" t="s">
        <v>203</v>
      </c>
      <c r="DM32" s="315">
        <v>500000</v>
      </c>
      <c r="DO32" s="117" t="s">
        <v>144</v>
      </c>
      <c r="DP32" s="314" t="s">
        <v>63</v>
      </c>
      <c r="DQ32" s="286"/>
      <c r="DR32" s="287" t="s">
        <v>1037</v>
      </c>
      <c r="DS32" s="84" t="s">
        <v>801</v>
      </c>
      <c r="DT32" s="319" t="s">
        <v>210</v>
      </c>
      <c r="DU32" s="285" t="s">
        <v>203</v>
      </c>
      <c r="DV32" s="315">
        <v>4000000</v>
      </c>
      <c r="DX32" s="117" t="s">
        <v>152</v>
      </c>
      <c r="DY32" s="314" t="s">
        <v>16</v>
      </c>
      <c r="DZ32" s="286"/>
      <c r="EA32" s="287" t="s">
        <v>1374</v>
      </c>
      <c r="EB32" s="84" t="s">
        <v>1406</v>
      </c>
      <c r="EC32" s="319" t="s">
        <v>340</v>
      </c>
      <c r="ED32" s="285" t="s">
        <v>226</v>
      </c>
      <c r="EE32" s="315">
        <v>1300000</v>
      </c>
      <c r="EG32" s="117" t="s">
        <v>152</v>
      </c>
      <c r="EH32" s="314" t="s">
        <v>73</v>
      </c>
      <c r="EI32" s="286"/>
      <c r="EJ32" s="287" t="s">
        <v>1378</v>
      </c>
      <c r="EK32" s="84" t="s">
        <v>495</v>
      </c>
      <c r="EL32" s="319" t="s">
        <v>242</v>
      </c>
      <c r="EM32" s="285" t="s">
        <v>217</v>
      </c>
      <c r="EN32" s="315">
        <v>1250000</v>
      </c>
      <c r="EP32" s="117" t="s">
        <v>162</v>
      </c>
      <c r="EQ32" s="314" t="s">
        <v>80</v>
      </c>
      <c r="ER32" s="286"/>
      <c r="ES32" s="287" t="s">
        <v>860</v>
      </c>
      <c r="ET32" s="84" t="s">
        <v>489</v>
      </c>
      <c r="EU32" s="319" t="s">
        <v>465</v>
      </c>
      <c r="EV32" s="285" t="s">
        <v>199</v>
      </c>
      <c r="EW32" s="315">
        <v>400000</v>
      </c>
    </row>
    <row r="33" spans="2:153" ht="15" customHeight="1">
      <c r="B33" s="116" t="s">
        <v>133</v>
      </c>
      <c r="C33" s="120" t="s">
        <v>79</v>
      </c>
      <c r="D33" s="109" t="s">
        <v>93</v>
      </c>
      <c r="E33" s="131" t="s">
        <v>274</v>
      </c>
      <c r="F33" s="132" t="s">
        <v>275</v>
      </c>
      <c r="G33" s="110" t="s">
        <v>276</v>
      </c>
      <c r="H33" s="108" t="s">
        <v>199</v>
      </c>
      <c r="I33" s="121">
        <v>1000000</v>
      </c>
      <c r="K33" s="117" t="s">
        <v>136</v>
      </c>
      <c r="L33" s="122" t="s">
        <v>93</v>
      </c>
      <c r="M33" s="111"/>
      <c r="N33" s="131" t="s">
        <v>416</v>
      </c>
      <c r="O33" s="132" t="s">
        <v>417</v>
      </c>
      <c r="P33" s="110" t="s">
        <v>206</v>
      </c>
      <c r="Q33" s="108" t="s">
        <v>207</v>
      </c>
      <c r="R33" s="121">
        <v>1525000</v>
      </c>
      <c r="T33" s="117" t="s">
        <v>136</v>
      </c>
      <c r="U33" s="122" t="s">
        <v>16</v>
      </c>
      <c r="V33" s="111"/>
      <c r="W33" s="168" t="s">
        <v>536</v>
      </c>
      <c r="X33" s="111" t="s">
        <v>339</v>
      </c>
      <c r="Y33" s="110" t="s">
        <v>276</v>
      </c>
      <c r="Z33" s="108" t="s">
        <v>281</v>
      </c>
      <c r="AA33" s="186">
        <v>600000</v>
      </c>
      <c r="AC33" s="117" t="s">
        <v>136</v>
      </c>
      <c r="AD33" s="122" t="s">
        <v>93</v>
      </c>
      <c r="AE33" s="111"/>
      <c r="AF33" s="168" t="s">
        <v>618</v>
      </c>
      <c r="AG33" s="111" t="s">
        <v>576</v>
      </c>
      <c r="AH33" s="110" t="s">
        <v>360</v>
      </c>
      <c r="AI33" s="108" t="s">
        <v>207</v>
      </c>
      <c r="AJ33" s="186">
        <v>900000</v>
      </c>
      <c r="AL33" s="117" t="s">
        <v>136</v>
      </c>
      <c r="AM33" s="214" t="s">
        <v>63</v>
      </c>
      <c r="AN33" s="206" t="s">
        <v>16</v>
      </c>
      <c r="AO33" s="14" t="s">
        <v>663</v>
      </c>
      <c r="AP33" s="14" t="s">
        <v>273</v>
      </c>
      <c r="AQ33" s="209" t="s">
        <v>466</v>
      </c>
      <c r="AR33" s="38" t="s">
        <v>207</v>
      </c>
      <c r="AS33" s="215">
        <v>900000</v>
      </c>
      <c r="AU33" s="117" t="s">
        <v>136</v>
      </c>
      <c r="AV33" s="253" t="s">
        <v>80</v>
      </c>
      <c r="AW33" s="245"/>
      <c r="AX33" s="241" t="s">
        <v>763</v>
      </c>
      <c r="AY33" s="241" t="s">
        <v>741</v>
      </c>
      <c r="AZ33" s="262" t="s">
        <v>223</v>
      </c>
      <c r="BA33" s="239" t="s">
        <v>236</v>
      </c>
      <c r="BB33" s="254">
        <v>5500000</v>
      </c>
      <c r="BD33" s="117" t="s">
        <v>136</v>
      </c>
      <c r="BE33" s="253" t="s">
        <v>93</v>
      </c>
      <c r="BF33" s="245" t="s">
        <v>16</v>
      </c>
      <c r="BG33" s="241" t="s">
        <v>828</v>
      </c>
      <c r="BH33" s="241" t="s">
        <v>561</v>
      </c>
      <c r="BI33" s="262" t="s">
        <v>72</v>
      </c>
      <c r="BJ33" s="240" t="s">
        <v>217</v>
      </c>
      <c r="BK33" s="254">
        <v>750000</v>
      </c>
      <c r="BM33" s="117" t="s">
        <v>139</v>
      </c>
      <c r="BN33" s="255" t="s">
        <v>81</v>
      </c>
      <c r="BO33" s="247"/>
      <c r="BP33" s="248" t="s">
        <v>888</v>
      </c>
      <c r="BQ33" s="248" t="s">
        <v>914</v>
      </c>
      <c r="BR33" s="263" t="s">
        <v>245</v>
      </c>
      <c r="BS33" s="249" t="s">
        <v>207</v>
      </c>
      <c r="BT33" s="256">
        <v>3724000</v>
      </c>
      <c r="BV33" s="117" t="s">
        <v>139</v>
      </c>
      <c r="BW33" s="255" t="s">
        <v>63</v>
      </c>
      <c r="BX33" s="247" t="s">
        <v>80</v>
      </c>
      <c r="BY33" s="248" t="s">
        <v>94</v>
      </c>
      <c r="BZ33" s="248"/>
      <c r="CA33" s="263"/>
      <c r="CB33" s="249"/>
      <c r="CC33" s="256"/>
      <c r="CE33" s="117" t="s">
        <v>139</v>
      </c>
      <c r="CF33" s="295" t="s">
        <v>63</v>
      </c>
      <c r="CG33" s="289"/>
      <c r="CH33" s="290" t="s">
        <v>1039</v>
      </c>
      <c r="CI33" s="290" t="s">
        <v>1038</v>
      </c>
      <c r="CJ33" s="304" t="s">
        <v>247</v>
      </c>
      <c r="CK33" s="288" t="s">
        <v>236</v>
      </c>
      <c r="CL33" s="296">
        <v>650000</v>
      </c>
      <c r="CN33" s="117" t="s">
        <v>145</v>
      </c>
      <c r="CO33" s="314" t="s">
        <v>73</v>
      </c>
      <c r="CP33" s="286"/>
      <c r="CQ33" s="287" t="s">
        <v>1113</v>
      </c>
      <c r="CR33" s="84" t="s">
        <v>591</v>
      </c>
      <c r="CS33" s="319" t="s">
        <v>465</v>
      </c>
      <c r="CT33" s="285" t="s">
        <v>207</v>
      </c>
      <c r="CU33" s="315">
        <v>635000</v>
      </c>
      <c r="CW33" s="117" t="s">
        <v>145</v>
      </c>
      <c r="CX33" s="314" t="s">
        <v>73</v>
      </c>
      <c r="CY33" s="286"/>
      <c r="CZ33" s="287" t="s">
        <v>1140</v>
      </c>
      <c r="DA33" s="84" t="s">
        <v>1406</v>
      </c>
      <c r="DB33" s="319" t="s">
        <v>213</v>
      </c>
      <c r="DC33" s="285" t="s">
        <v>265</v>
      </c>
      <c r="DD33" s="315">
        <v>400000</v>
      </c>
      <c r="DF33" s="117" t="s">
        <v>145</v>
      </c>
      <c r="DG33" s="314" t="s">
        <v>107</v>
      </c>
      <c r="DH33" s="286"/>
      <c r="DI33" s="287" t="s">
        <v>664</v>
      </c>
      <c r="DJ33" s="84" t="s">
        <v>717</v>
      </c>
      <c r="DK33" s="319" t="s">
        <v>242</v>
      </c>
      <c r="DL33" s="285" t="s">
        <v>199</v>
      </c>
      <c r="DM33" s="315">
        <v>750000</v>
      </c>
      <c r="DO33" s="117" t="s">
        <v>145</v>
      </c>
      <c r="DP33" s="314" t="s">
        <v>73</v>
      </c>
      <c r="DQ33" s="286"/>
      <c r="DR33" s="287" t="s">
        <v>1482</v>
      </c>
      <c r="DS33" s="84" t="s">
        <v>244</v>
      </c>
      <c r="DT33" s="319" t="s">
        <v>239</v>
      </c>
      <c r="DU33" s="285" t="s">
        <v>203</v>
      </c>
      <c r="DV33" s="315">
        <v>375000</v>
      </c>
      <c r="DX33" s="117" t="s">
        <v>153</v>
      </c>
      <c r="DY33" s="314" t="s">
        <v>73</v>
      </c>
      <c r="DZ33" s="286"/>
      <c r="EA33" s="287" t="s">
        <v>1375</v>
      </c>
      <c r="EB33" s="84" t="s">
        <v>1393</v>
      </c>
      <c r="EC33" s="319" t="s">
        <v>216</v>
      </c>
      <c r="ED33" s="285" t="s">
        <v>265</v>
      </c>
      <c r="EE33" s="315">
        <v>300000</v>
      </c>
      <c r="EG33" s="117" t="s">
        <v>153</v>
      </c>
      <c r="EH33" s="314" t="s">
        <v>107</v>
      </c>
      <c r="EI33" s="286"/>
      <c r="EJ33" s="287" t="s">
        <v>446</v>
      </c>
      <c r="EK33" s="84" t="s">
        <v>318</v>
      </c>
      <c r="EL33" s="319" t="s">
        <v>219</v>
      </c>
      <c r="EM33" s="285" t="s">
        <v>220</v>
      </c>
      <c r="EN33" s="315">
        <v>500000</v>
      </c>
      <c r="EP33" s="117" t="s">
        <v>163</v>
      </c>
      <c r="EQ33" s="316" t="s">
        <v>75</v>
      </c>
      <c r="ER33" s="289"/>
      <c r="ES33" s="290" t="s">
        <v>946</v>
      </c>
      <c r="ET33" s="320" t="s">
        <v>969</v>
      </c>
      <c r="EU33" s="321" t="s">
        <v>357</v>
      </c>
      <c r="EV33" s="288" t="s">
        <v>236</v>
      </c>
      <c r="EW33" s="317">
        <v>600000</v>
      </c>
    </row>
    <row r="34" spans="2:153">
      <c r="B34" s="117" t="s">
        <v>134</v>
      </c>
      <c r="C34" s="122" t="s">
        <v>93</v>
      </c>
      <c r="D34" s="111" t="s">
        <v>80</v>
      </c>
      <c r="E34" s="131" t="s">
        <v>277</v>
      </c>
      <c r="F34" s="132" t="s">
        <v>278</v>
      </c>
      <c r="G34" s="110" t="s">
        <v>239</v>
      </c>
      <c r="H34" s="108" t="s">
        <v>236</v>
      </c>
      <c r="I34" s="121">
        <v>537500</v>
      </c>
      <c r="K34" s="117" t="s">
        <v>137</v>
      </c>
      <c r="L34" s="122" t="s">
        <v>82</v>
      </c>
      <c r="M34" s="111"/>
      <c r="N34" s="131" t="s">
        <v>418</v>
      </c>
      <c r="O34" s="132" t="s">
        <v>419</v>
      </c>
      <c r="P34" s="110" t="s">
        <v>202</v>
      </c>
      <c r="Q34" s="108" t="s">
        <v>207</v>
      </c>
      <c r="R34" s="121">
        <v>900000</v>
      </c>
      <c r="T34" s="117" t="s">
        <v>137</v>
      </c>
      <c r="U34" s="122" t="s">
        <v>107</v>
      </c>
      <c r="V34" s="111"/>
      <c r="W34" s="168" t="s">
        <v>535</v>
      </c>
      <c r="X34" s="111" t="s">
        <v>491</v>
      </c>
      <c r="Y34" s="110" t="s">
        <v>320</v>
      </c>
      <c r="Z34" s="108" t="s">
        <v>207</v>
      </c>
      <c r="AA34" s="186">
        <v>1000000</v>
      </c>
      <c r="AC34" s="117" t="s">
        <v>137</v>
      </c>
      <c r="AD34" s="122" t="s">
        <v>80</v>
      </c>
      <c r="AE34" s="111" t="s">
        <v>93</v>
      </c>
      <c r="AF34" s="168" t="s">
        <v>619</v>
      </c>
      <c r="AG34" s="111" t="s">
        <v>303</v>
      </c>
      <c r="AH34" s="110" t="s">
        <v>210</v>
      </c>
      <c r="AI34" s="108" t="s">
        <v>207</v>
      </c>
      <c r="AJ34" s="186">
        <v>900000</v>
      </c>
      <c r="AL34" s="117" t="s">
        <v>137</v>
      </c>
      <c r="AM34" s="214" t="s">
        <v>93</v>
      </c>
      <c r="AN34" s="206"/>
      <c r="AO34" s="14" t="s">
        <v>664</v>
      </c>
      <c r="AP34" s="14" t="s">
        <v>717</v>
      </c>
      <c r="AQ34" s="209" t="s">
        <v>206</v>
      </c>
      <c r="AR34" s="38" t="s">
        <v>199</v>
      </c>
      <c r="AS34" s="215">
        <v>5000000</v>
      </c>
      <c r="AU34" s="117" t="s">
        <v>137</v>
      </c>
      <c r="AV34" s="253" t="s">
        <v>73</v>
      </c>
      <c r="AW34" s="245"/>
      <c r="AX34" s="241" t="s">
        <v>764</v>
      </c>
      <c r="AY34" s="241" t="s">
        <v>742</v>
      </c>
      <c r="AZ34" s="262" t="s">
        <v>223</v>
      </c>
      <c r="BA34" s="239" t="s">
        <v>281</v>
      </c>
      <c r="BB34" s="254">
        <v>1250000</v>
      </c>
      <c r="BD34" s="117" t="s">
        <v>137</v>
      </c>
      <c r="BE34" s="253" t="s">
        <v>73</v>
      </c>
      <c r="BF34" s="245" t="s">
        <v>16</v>
      </c>
      <c r="BG34" s="241" t="s">
        <v>827</v>
      </c>
      <c r="BH34" s="241" t="s">
        <v>801</v>
      </c>
      <c r="BI34" s="262" t="s">
        <v>216</v>
      </c>
      <c r="BJ34" s="240" t="s">
        <v>207</v>
      </c>
      <c r="BK34" s="254">
        <v>450000</v>
      </c>
      <c r="BM34" s="116" t="s">
        <v>142</v>
      </c>
      <c r="BN34" s="279" t="s">
        <v>63</v>
      </c>
      <c r="BO34" s="278"/>
      <c r="BP34" s="267" t="s">
        <v>915</v>
      </c>
      <c r="BQ34" s="267" t="s">
        <v>592</v>
      </c>
      <c r="BR34" s="268" t="s">
        <v>198</v>
      </c>
      <c r="BS34" s="277" t="s">
        <v>207</v>
      </c>
      <c r="BT34" s="276">
        <v>2280000</v>
      </c>
      <c r="BV34" s="116" t="s">
        <v>142</v>
      </c>
      <c r="BW34" s="279" t="s">
        <v>107</v>
      </c>
      <c r="BX34" s="278"/>
      <c r="BY34" s="267" t="s">
        <v>947</v>
      </c>
      <c r="BZ34" s="267" t="s">
        <v>263</v>
      </c>
      <c r="CA34" s="268" t="s">
        <v>247</v>
      </c>
      <c r="CB34" s="277" t="s">
        <v>220</v>
      </c>
      <c r="CC34" s="276">
        <v>1180000</v>
      </c>
      <c r="CE34" s="116" t="s">
        <v>142</v>
      </c>
      <c r="CF34" s="291" t="s">
        <v>81</v>
      </c>
      <c r="CG34" s="283"/>
      <c r="CH34" s="284" t="s">
        <v>452</v>
      </c>
      <c r="CI34" s="284" t="s">
        <v>453</v>
      </c>
      <c r="CJ34" s="302" t="s">
        <v>202</v>
      </c>
      <c r="CK34" s="282" t="s">
        <v>226</v>
      </c>
      <c r="CL34" s="292">
        <v>410000</v>
      </c>
      <c r="CN34" s="117" t="s">
        <v>146</v>
      </c>
      <c r="CO34" s="314" t="s">
        <v>93</v>
      </c>
      <c r="CP34" s="286"/>
      <c r="CQ34" s="287" t="s">
        <v>1114</v>
      </c>
      <c r="CR34" s="84" t="s">
        <v>1394</v>
      </c>
      <c r="CS34" s="319" t="s">
        <v>276</v>
      </c>
      <c r="CT34" s="285" t="s">
        <v>226</v>
      </c>
      <c r="CU34" s="315">
        <v>471900</v>
      </c>
      <c r="CW34" s="117" t="s">
        <v>146</v>
      </c>
      <c r="CX34" s="314" t="s">
        <v>80</v>
      </c>
      <c r="CY34" s="286"/>
      <c r="CZ34" s="287" t="s">
        <v>1141</v>
      </c>
      <c r="DA34" s="84" t="s">
        <v>585</v>
      </c>
      <c r="DB34" s="319" t="s">
        <v>317</v>
      </c>
      <c r="DC34" s="285" t="s">
        <v>199</v>
      </c>
      <c r="DD34" s="315">
        <v>2500000</v>
      </c>
      <c r="DF34" s="117" t="s">
        <v>146</v>
      </c>
      <c r="DG34" s="314" t="s">
        <v>16</v>
      </c>
      <c r="DH34" s="286" t="s">
        <v>63</v>
      </c>
      <c r="DI34" s="287" t="s">
        <v>1173</v>
      </c>
      <c r="DJ34" s="84" t="s">
        <v>331</v>
      </c>
      <c r="DK34" s="319" t="s">
        <v>357</v>
      </c>
      <c r="DL34" s="285" t="s">
        <v>199</v>
      </c>
      <c r="DM34" s="315">
        <v>500000</v>
      </c>
      <c r="DO34" s="117" t="s">
        <v>146</v>
      </c>
      <c r="DP34" s="314" t="s">
        <v>80</v>
      </c>
      <c r="DQ34" s="286"/>
      <c r="DR34" s="287" t="s">
        <v>1121</v>
      </c>
      <c r="DS34" s="84" t="s">
        <v>1398</v>
      </c>
      <c r="DT34" s="319" t="s">
        <v>357</v>
      </c>
      <c r="DU34" s="285" t="s">
        <v>207</v>
      </c>
      <c r="DV34" s="315">
        <v>857670</v>
      </c>
      <c r="DX34" s="117" t="s">
        <v>154</v>
      </c>
      <c r="DY34" s="314" t="s">
        <v>80</v>
      </c>
      <c r="DZ34" s="286"/>
      <c r="EA34" s="287" t="s">
        <v>443</v>
      </c>
      <c r="EB34" s="84" t="s">
        <v>1070</v>
      </c>
      <c r="EC34" s="319" t="s">
        <v>270</v>
      </c>
      <c r="ED34" s="285" t="s">
        <v>226</v>
      </c>
      <c r="EE34" s="315">
        <v>600000</v>
      </c>
      <c r="EG34" s="117" t="s">
        <v>154</v>
      </c>
      <c r="EH34" s="314" t="s">
        <v>75</v>
      </c>
      <c r="EI34" s="286"/>
      <c r="EJ34" s="287" t="s">
        <v>936</v>
      </c>
      <c r="EK34" s="84" t="s">
        <v>574</v>
      </c>
      <c r="EL34" s="319" t="s">
        <v>198</v>
      </c>
      <c r="EM34" s="285" t="s">
        <v>199</v>
      </c>
      <c r="EN34" s="315">
        <v>325000</v>
      </c>
      <c r="EP34" s="116" t="s">
        <v>169</v>
      </c>
      <c r="EQ34" s="314" t="s">
        <v>75</v>
      </c>
      <c r="ER34" s="286"/>
      <c r="ES34" s="287" t="s">
        <v>1227</v>
      </c>
      <c r="ET34" s="84" t="s">
        <v>802</v>
      </c>
      <c r="EU34" s="319" t="s">
        <v>213</v>
      </c>
      <c r="EV34" s="285" t="s">
        <v>220</v>
      </c>
      <c r="EW34" s="315">
        <v>1400000</v>
      </c>
    </row>
    <row r="35" spans="2:153">
      <c r="B35" s="117" t="s">
        <v>135</v>
      </c>
      <c r="C35" s="122" t="s">
        <v>107</v>
      </c>
      <c r="D35" s="111"/>
      <c r="E35" s="131" t="s">
        <v>279</v>
      </c>
      <c r="F35" s="132" t="s">
        <v>280</v>
      </c>
      <c r="G35" s="110" t="s">
        <v>261</v>
      </c>
      <c r="H35" s="108" t="s">
        <v>281</v>
      </c>
      <c r="I35" s="121">
        <v>612500</v>
      </c>
      <c r="K35" s="117" t="s">
        <v>138</v>
      </c>
      <c r="L35" s="122" t="s">
        <v>16</v>
      </c>
      <c r="M35" s="111" t="s">
        <v>63</v>
      </c>
      <c r="N35" s="131" t="s">
        <v>420</v>
      </c>
      <c r="O35" s="132" t="s">
        <v>421</v>
      </c>
      <c r="P35" s="110" t="s">
        <v>261</v>
      </c>
      <c r="Q35" s="108" t="s">
        <v>236</v>
      </c>
      <c r="R35" s="121">
        <v>4250000</v>
      </c>
      <c r="T35" s="117" t="s">
        <v>138</v>
      </c>
      <c r="U35" s="122" t="s">
        <v>82</v>
      </c>
      <c r="V35" s="111"/>
      <c r="W35" s="168" t="s">
        <v>534</v>
      </c>
      <c r="X35" s="111" t="s">
        <v>492</v>
      </c>
      <c r="Y35" s="110" t="s">
        <v>340</v>
      </c>
      <c r="Z35" s="108" t="s">
        <v>217</v>
      </c>
      <c r="AA35" s="186">
        <v>800000</v>
      </c>
      <c r="AC35" s="117" t="s">
        <v>138</v>
      </c>
      <c r="AD35" s="122" t="s">
        <v>16</v>
      </c>
      <c r="AE35" s="111"/>
      <c r="AF35" s="168" t="s">
        <v>620</v>
      </c>
      <c r="AG35" s="111" t="s">
        <v>575</v>
      </c>
      <c r="AH35" s="110" t="s">
        <v>258</v>
      </c>
      <c r="AI35" s="108" t="s">
        <v>220</v>
      </c>
      <c r="AJ35" s="186">
        <v>6700000</v>
      </c>
      <c r="AL35" s="117" t="s">
        <v>138</v>
      </c>
      <c r="AM35" s="214" t="s">
        <v>73</v>
      </c>
      <c r="AN35" s="206"/>
      <c r="AO35" s="14" t="s">
        <v>665</v>
      </c>
      <c r="AP35" s="14" t="s">
        <v>718</v>
      </c>
      <c r="AQ35" s="209" t="s">
        <v>247</v>
      </c>
      <c r="AR35" s="38" t="s">
        <v>236</v>
      </c>
      <c r="AS35" s="215">
        <v>490000</v>
      </c>
      <c r="AU35" s="117" t="s">
        <v>138</v>
      </c>
      <c r="AV35" s="253" t="s">
        <v>16</v>
      </c>
      <c r="AW35" s="245" t="s">
        <v>73</v>
      </c>
      <c r="AX35" s="241" t="s">
        <v>765</v>
      </c>
      <c r="AY35" s="241" t="s">
        <v>209</v>
      </c>
      <c r="AZ35" s="262" t="s">
        <v>216</v>
      </c>
      <c r="BA35" s="239" t="s">
        <v>203</v>
      </c>
      <c r="BB35" s="254">
        <v>1450000</v>
      </c>
      <c r="BD35" s="117" t="s">
        <v>138</v>
      </c>
      <c r="BE35" s="253" t="s">
        <v>80</v>
      </c>
      <c r="BF35" s="245" t="s">
        <v>93</v>
      </c>
      <c r="BG35" s="241" t="s">
        <v>832</v>
      </c>
      <c r="BH35" s="241" t="s">
        <v>334</v>
      </c>
      <c r="BI35" s="262" t="s">
        <v>270</v>
      </c>
      <c r="BJ35" s="240" t="s">
        <v>207</v>
      </c>
      <c r="BK35" s="254">
        <v>850000</v>
      </c>
      <c r="BM35" s="117" t="s">
        <v>143</v>
      </c>
      <c r="BN35" s="253" t="s">
        <v>93</v>
      </c>
      <c r="BO35" s="245"/>
      <c r="BP35" s="241" t="s">
        <v>889</v>
      </c>
      <c r="BQ35" s="241" t="s">
        <v>916</v>
      </c>
      <c r="BR35" s="262" t="s">
        <v>206</v>
      </c>
      <c r="BS35" s="239" t="s">
        <v>281</v>
      </c>
      <c r="BT35" s="254">
        <v>650000</v>
      </c>
      <c r="BV35" s="117" t="s">
        <v>143</v>
      </c>
      <c r="BW35" s="253" t="s">
        <v>81</v>
      </c>
      <c r="BX35" s="245"/>
      <c r="BY35" s="241" t="s">
        <v>980</v>
      </c>
      <c r="BZ35" s="241" t="s">
        <v>311</v>
      </c>
      <c r="CA35" s="262" t="s">
        <v>242</v>
      </c>
      <c r="CB35" s="239" t="s">
        <v>207</v>
      </c>
      <c r="CC35" s="254">
        <v>625000</v>
      </c>
      <c r="CE35" s="117" t="s">
        <v>143</v>
      </c>
      <c r="CF35" s="293" t="s">
        <v>107</v>
      </c>
      <c r="CG35" s="286"/>
      <c r="CH35" s="287" t="s">
        <v>891</v>
      </c>
      <c r="CI35" s="287" t="s">
        <v>228</v>
      </c>
      <c r="CJ35" s="303" t="s">
        <v>320</v>
      </c>
      <c r="CK35" s="285" t="s">
        <v>207</v>
      </c>
      <c r="CL35" s="294">
        <v>450000</v>
      </c>
      <c r="CN35" s="118" t="s">
        <v>147</v>
      </c>
      <c r="CO35" s="316" t="s">
        <v>63</v>
      </c>
      <c r="CP35" s="289"/>
      <c r="CQ35" s="290" t="s">
        <v>1115</v>
      </c>
      <c r="CR35" s="320" t="s">
        <v>1395</v>
      </c>
      <c r="CS35" s="321" t="s">
        <v>261</v>
      </c>
      <c r="CT35" s="285" t="s">
        <v>217</v>
      </c>
      <c r="CU35" s="315">
        <v>600000</v>
      </c>
      <c r="CW35" s="318" t="s">
        <v>147</v>
      </c>
      <c r="CX35" s="314" t="s">
        <v>63</v>
      </c>
      <c r="CY35" s="286"/>
      <c r="CZ35" s="287" t="s">
        <v>774</v>
      </c>
      <c r="DA35" s="320" t="s">
        <v>20</v>
      </c>
      <c r="DB35" s="321" t="s">
        <v>320</v>
      </c>
      <c r="DC35" s="285" t="s">
        <v>217</v>
      </c>
      <c r="DD35" s="315">
        <v>550000</v>
      </c>
      <c r="DF35" s="318" t="s">
        <v>147</v>
      </c>
      <c r="DG35" s="314" t="s">
        <v>73</v>
      </c>
      <c r="DH35" s="286"/>
      <c r="DI35" s="290" t="s">
        <v>1174</v>
      </c>
      <c r="DJ35" s="320" t="s">
        <v>575</v>
      </c>
      <c r="DK35" s="321" t="s">
        <v>276</v>
      </c>
      <c r="DL35" s="285" t="s">
        <v>226</v>
      </c>
      <c r="DM35" s="315">
        <v>4000000</v>
      </c>
      <c r="DO35" s="318" t="s">
        <v>147</v>
      </c>
      <c r="DP35" s="314" t="s">
        <v>16</v>
      </c>
      <c r="DQ35" s="286"/>
      <c r="DR35" s="287" t="s">
        <v>1037</v>
      </c>
      <c r="DS35" s="320" t="s">
        <v>574</v>
      </c>
      <c r="DT35" s="321" t="s">
        <v>357</v>
      </c>
      <c r="DU35" s="285" t="s">
        <v>203</v>
      </c>
      <c r="DV35" s="315">
        <v>500000</v>
      </c>
      <c r="DX35" s="117" t="s">
        <v>155</v>
      </c>
      <c r="DY35" s="314" t="s">
        <v>107</v>
      </c>
      <c r="DZ35" s="286"/>
      <c r="EA35" s="287" t="s">
        <v>1376</v>
      </c>
      <c r="EB35" s="84" t="s">
        <v>222</v>
      </c>
      <c r="EC35" s="319" t="s">
        <v>206</v>
      </c>
      <c r="ED35" s="285" t="s">
        <v>203</v>
      </c>
      <c r="EE35" s="315">
        <v>925000</v>
      </c>
      <c r="EG35" s="117" t="s">
        <v>155</v>
      </c>
      <c r="EH35" s="314" t="s">
        <v>80</v>
      </c>
      <c r="EI35" s="286"/>
      <c r="EJ35" s="287" t="s">
        <v>891</v>
      </c>
      <c r="EK35" s="84" t="s">
        <v>1446</v>
      </c>
      <c r="EL35" s="319" t="s">
        <v>229</v>
      </c>
      <c r="EM35" s="285" t="s">
        <v>281</v>
      </c>
      <c r="EN35" s="315">
        <v>440000</v>
      </c>
      <c r="EP35" s="117" t="s">
        <v>170</v>
      </c>
      <c r="EQ35" s="314" t="s">
        <v>80</v>
      </c>
      <c r="ER35" s="286"/>
      <c r="ES35" s="287" t="s">
        <v>1504</v>
      </c>
      <c r="ET35" s="84" t="s">
        <v>260</v>
      </c>
      <c r="EU35" s="319" t="s">
        <v>255</v>
      </c>
      <c r="EV35" s="285" t="s">
        <v>203</v>
      </c>
      <c r="EW35" s="315">
        <v>1000000</v>
      </c>
    </row>
    <row r="36" spans="2:153">
      <c r="B36" s="117" t="s">
        <v>136</v>
      </c>
      <c r="C36" s="122" t="s">
        <v>63</v>
      </c>
      <c r="D36" s="111" t="s">
        <v>93</v>
      </c>
      <c r="E36" s="131" t="s">
        <v>282</v>
      </c>
      <c r="F36" s="132" t="s">
        <v>283</v>
      </c>
      <c r="G36" s="110" t="s">
        <v>245</v>
      </c>
      <c r="H36" s="108" t="s">
        <v>236</v>
      </c>
      <c r="I36" s="121">
        <v>925000</v>
      </c>
      <c r="K36" s="117" t="s">
        <v>139</v>
      </c>
      <c r="L36" s="122" t="s">
        <v>73</v>
      </c>
      <c r="M36" s="111" t="s">
        <v>16</v>
      </c>
      <c r="N36" s="131" t="s">
        <v>422</v>
      </c>
      <c r="O36" s="132" t="s">
        <v>423</v>
      </c>
      <c r="P36" s="110" t="s">
        <v>245</v>
      </c>
      <c r="Q36" s="108" t="s">
        <v>236</v>
      </c>
      <c r="R36" s="121">
        <v>900000</v>
      </c>
      <c r="T36" s="117" t="s">
        <v>139</v>
      </c>
      <c r="U36" s="122" t="s">
        <v>80</v>
      </c>
      <c r="V36" s="111"/>
      <c r="W36" s="168" t="s">
        <v>533</v>
      </c>
      <c r="X36" s="111" t="s">
        <v>493</v>
      </c>
      <c r="Y36" s="110" t="s">
        <v>72</v>
      </c>
      <c r="Z36" s="108" t="s">
        <v>207</v>
      </c>
      <c r="AA36" s="186">
        <v>526666</v>
      </c>
      <c r="AC36" s="117" t="s">
        <v>139</v>
      </c>
      <c r="AD36" s="122" t="s">
        <v>63</v>
      </c>
      <c r="AE36" s="111"/>
      <c r="AF36" s="168" t="s">
        <v>621</v>
      </c>
      <c r="AG36" s="111" t="s">
        <v>201</v>
      </c>
      <c r="AH36" s="110" t="s">
        <v>258</v>
      </c>
      <c r="AI36" s="108" t="s">
        <v>236</v>
      </c>
      <c r="AJ36" s="186">
        <v>2750000</v>
      </c>
      <c r="AL36" s="117" t="s">
        <v>139</v>
      </c>
      <c r="AM36" s="214" t="s">
        <v>107</v>
      </c>
      <c r="AN36" s="206"/>
      <c r="AO36" s="14" t="s">
        <v>666</v>
      </c>
      <c r="AP36" s="14" t="s">
        <v>719</v>
      </c>
      <c r="AQ36" s="209" t="s">
        <v>385</v>
      </c>
      <c r="AR36" s="38" t="s">
        <v>217</v>
      </c>
      <c r="AS36" s="215">
        <v>2750000</v>
      </c>
      <c r="AU36" s="117" t="s">
        <v>139</v>
      </c>
      <c r="AV36" s="253" t="s">
        <v>93</v>
      </c>
      <c r="AW36" s="245"/>
      <c r="AX36" s="241" t="s">
        <v>766</v>
      </c>
      <c r="AY36" s="241" t="s">
        <v>743</v>
      </c>
      <c r="AZ36" s="262" t="s">
        <v>223</v>
      </c>
      <c r="BA36" s="239" t="s">
        <v>199</v>
      </c>
      <c r="BB36" s="254">
        <v>850000</v>
      </c>
      <c r="BD36" s="117" t="s">
        <v>139</v>
      </c>
      <c r="BE36" s="253" t="s">
        <v>81</v>
      </c>
      <c r="BF36" s="245"/>
      <c r="BG36" s="241" t="s">
        <v>826</v>
      </c>
      <c r="BH36" s="241" t="s">
        <v>352</v>
      </c>
      <c r="BI36" s="262" t="s">
        <v>239</v>
      </c>
      <c r="BJ36" s="240" t="s">
        <v>199</v>
      </c>
      <c r="BK36" s="254">
        <v>1650000</v>
      </c>
      <c r="BM36" s="117" t="s">
        <v>144</v>
      </c>
      <c r="BN36" s="253" t="s">
        <v>107</v>
      </c>
      <c r="BO36" s="245"/>
      <c r="BP36" s="241" t="s">
        <v>858</v>
      </c>
      <c r="BQ36" s="241" t="s">
        <v>244</v>
      </c>
      <c r="BR36" s="262" t="s">
        <v>305</v>
      </c>
      <c r="BS36" s="239" t="s">
        <v>199</v>
      </c>
      <c r="BT36" s="254">
        <v>4000000</v>
      </c>
      <c r="BV36" s="117" t="s">
        <v>144</v>
      </c>
      <c r="BW36" s="253" t="s">
        <v>80</v>
      </c>
      <c r="BX36" s="245"/>
      <c r="BY36" s="241" t="s">
        <v>94</v>
      </c>
      <c r="BZ36" s="241"/>
      <c r="CA36" s="262"/>
      <c r="CB36" s="239"/>
      <c r="CC36" s="254"/>
      <c r="CE36" s="117" t="s">
        <v>144</v>
      </c>
      <c r="CF36" s="293" t="s">
        <v>80</v>
      </c>
      <c r="CG36" s="286"/>
      <c r="CH36" s="287" t="s">
        <v>1040</v>
      </c>
      <c r="CI36" s="287" t="s">
        <v>981</v>
      </c>
      <c r="CJ36" s="303" t="s">
        <v>213</v>
      </c>
      <c r="CK36" s="285" t="s">
        <v>217</v>
      </c>
      <c r="CL36" s="294">
        <v>650000</v>
      </c>
      <c r="CN36" s="117" t="s">
        <v>151</v>
      </c>
      <c r="CO36" s="314" t="s">
        <v>80</v>
      </c>
      <c r="CP36" s="286"/>
      <c r="CQ36" s="287" t="s">
        <v>1116</v>
      </c>
      <c r="CR36" s="84" t="s">
        <v>585</v>
      </c>
      <c r="CS36" s="319" t="s">
        <v>245</v>
      </c>
      <c r="CT36" s="282" t="s">
        <v>199</v>
      </c>
      <c r="CU36" s="313">
        <v>500000</v>
      </c>
      <c r="CW36" s="117" t="s">
        <v>151</v>
      </c>
      <c r="CX36" s="312" t="s">
        <v>16</v>
      </c>
      <c r="CY36" s="283"/>
      <c r="CZ36" s="284" t="s">
        <v>1142</v>
      </c>
      <c r="DA36" s="84" t="s">
        <v>802</v>
      </c>
      <c r="DB36" s="319" t="s">
        <v>552</v>
      </c>
      <c r="DC36" s="282" t="s">
        <v>207</v>
      </c>
      <c r="DD36" s="313">
        <v>450000</v>
      </c>
      <c r="DF36" s="117" t="s">
        <v>151</v>
      </c>
      <c r="DG36" s="312" t="s">
        <v>80</v>
      </c>
      <c r="DH36" s="283"/>
      <c r="DI36" s="287" t="s">
        <v>94</v>
      </c>
      <c r="DJ36" s="84"/>
      <c r="DK36" s="319"/>
      <c r="DL36" s="282"/>
      <c r="DM36" s="313"/>
      <c r="DO36" s="117" t="s">
        <v>151</v>
      </c>
      <c r="DP36" s="312" t="s">
        <v>93</v>
      </c>
      <c r="DQ36" s="283"/>
      <c r="DR36" s="284" t="s">
        <v>94</v>
      </c>
      <c r="DS36" s="84"/>
      <c r="DT36" s="319"/>
      <c r="DU36" s="282"/>
      <c r="DV36" s="313"/>
      <c r="DX36" s="327" t="s">
        <v>160</v>
      </c>
      <c r="DY36" s="284" t="s">
        <v>63</v>
      </c>
      <c r="DZ36" s="283"/>
      <c r="EA36" s="312" t="s">
        <v>1377</v>
      </c>
      <c r="EB36" s="324" t="s">
        <v>1490</v>
      </c>
      <c r="EC36" s="325" t="s">
        <v>206</v>
      </c>
      <c r="ED36" s="282" t="s">
        <v>217</v>
      </c>
      <c r="EE36" s="313">
        <v>750000</v>
      </c>
      <c r="EG36" s="327" t="s">
        <v>160</v>
      </c>
      <c r="EH36" s="312" t="s">
        <v>16</v>
      </c>
      <c r="EI36" s="283"/>
      <c r="EJ36" s="312" t="s">
        <v>1447</v>
      </c>
      <c r="EK36" s="324" t="s">
        <v>744</v>
      </c>
      <c r="EL36" s="325" t="s">
        <v>465</v>
      </c>
      <c r="EM36" s="282" t="s">
        <v>203</v>
      </c>
      <c r="EN36" s="313">
        <v>300000</v>
      </c>
      <c r="EP36" s="117" t="s">
        <v>171</v>
      </c>
      <c r="EQ36" s="314" t="s">
        <v>73</v>
      </c>
      <c r="ER36" s="286"/>
      <c r="ES36" s="287" t="s">
        <v>1127</v>
      </c>
      <c r="ET36" s="84" t="s">
        <v>21</v>
      </c>
      <c r="EU36" s="319" t="s">
        <v>252</v>
      </c>
      <c r="EV36" s="285" t="s">
        <v>236</v>
      </c>
      <c r="EW36" s="315">
        <v>525000</v>
      </c>
    </row>
    <row r="37" spans="2:153">
      <c r="B37" s="117" t="s">
        <v>137</v>
      </c>
      <c r="C37" s="122" t="s">
        <v>73</v>
      </c>
      <c r="D37" s="111"/>
      <c r="E37" s="131" t="s">
        <v>284</v>
      </c>
      <c r="F37" s="132" t="s">
        <v>285</v>
      </c>
      <c r="G37" s="110" t="s">
        <v>210</v>
      </c>
      <c r="H37" s="108" t="s">
        <v>236</v>
      </c>
      <c r="I37" s="121">
        <v>1025000</v>
      </c>
      <c r="K37" s="118" t="s">
        <v>140</v>
      </c>
      <c r="L37" s="123" t="s">
        <v>80</v>
      </c>
      <c r="M37" s="115"/>
      <c r="N37" s="133" t="s">
        <v>424</v>
      </c>
      <c r="O37" s="134" t="s">
        <v>425</v>
      </c>
      <c r="P37" s="113" t="s">
        <v>213</v>
      </c>
      <c r="Q37" s="114" t="s">
        <v>236</v>
      </c>
      <c r="R37" s="124">
        <v>1500000</v>
      </c>
      <c r="T37" s="118" t="s">
        <v>140</v>
      </c>
      <c r="U37" s="123" t="s">
        <v>73</v>
      </c>
      <c r="V37" s="115"/>
      <c r="W37" s="169" t="s">
        <v>532</v>
      </c>
      <c r="X37" s="112" t="s">
        <v>494</v>
      </c>
      <c r="Y37" s="113" t="s">
        <v>206</v>
      </c>
      <c r="Z37" s="114" t="s">
        <v>207</v>
      </c>
      <c r="AA37" s="187">
        <v>2250000</v>
      </c>
      <c r="AC37" s="118" t="s">
        <v>140</v>
      </c>
      <c r="AD37" s="123" t="s">
        <v>73</v>
      </c>
      <c r="AE37" s="115"/>
      <c r="AF37" s="169" t="s">
        <v>622</v>
      </c>
      <c r="AG37" s="112" t="s">
        <v>244</v>
      </c>
      <c r="AH37" s="113" t="s">
        <v>239</v>
      </c>
      <c r="AI37" s="114" t="s">
        <v>236</v>
      </c>
      <c r="AJ37" s="187">
        <v>620000</v>
      </c>
      <c r="AL37" s="117" t="s">
        <v>140</v>
      </c>
      <c r="AM37" s="223" t="s">
        <v>16</v>
      </c>
      <c r="AN37" s="206" t="s">
        <v>73</v>
      </c>
      <c r="AO37" s="14" t="s">
        <v>667</v>
      </c>
      <c r="AP37" s="14" t="s">
        <v>273</v>
      </c>
      <c r="AQ37" s="209" t="s">
        <v>206</v>
      </c>
      <c r="AR37" s="38" t="s">
        <v>207</v>
      </c>
      <c r="AS37" s="215">
        <v>775000</v>
      </c>
      <c r="AU37" s="117" t="s">
        <v>140</v>
      </c>
      <c r="AV37" s="255" t="s">
        <v>63</v>
      </c>
      <c r="AW37" s="247"/>
      <c r="AX37" s="248" t="s">
        <v>444</v>
      </c>
      <c r="AY37" s="248" t="s">
        <v>285</v>
      </c>
      <c r="AZ37" s="263" t="s">
        <v>360</v>
      </c>
      <c r="BA37" s="249" t="s">
        <v>199</v>
      </c>
      <c r="BB37" s="256">
        <v>800000</v>
      </c>
      <c r="BD37" s="117" t="s">
        <v>140</v>
      </c>
      <c r="BE37" s="255" t="s">
        <v>16</v>
      </c>
      <c r="BF37" s="247" t="s">
        <v>93</v>
      </c>
      <c r="BG37" s="248" t="s">
        <v>825</v>
      </c>
      <c r="BH37" s="248" t="s">
        <v>233</v>
      </c>
      <c r="BI37" s="262" t="s">
        <v>270</v>
      </c>
      <c r="BJ37" s="240" t="s">
        <v>217</v>
      </c>
      <c r="BK37" s="254">
        <v>700000</v>
      </c>
      <c r="BM37" s="117" t="s">
        <v>145</v>
      </c>
      <c r="BN37" s="253" t="s">
        <v>16</v>
      </c>
      <c r="BO37" s="245"/>
      <c r="BP37" s="241" t="s">
        <v>890</v>
      </c>
      <c r="BQ37" s="241" t="s">
        <v>493</v>
      </c>
      <c r="BR37" s="262" t="s">
        <v>340</v>
      </c>
      <c r="BS37" s="239" t="s">
        <v>199</v>
      </c>
      <c r="BT37" s="254">
        <v>501600</v>
      </c>
      <c r="BV37" s="117" t="s">
        <v>145</v>
      </c>
      <c r="BW37" s="253" t="s">
        <v>73</v>
      </c>
      <c r="BX37" s="245"/>
      <c r="BY37" s="241" t="s">
        <v>948</v>
      </c>
      <c r="BZ37" s="241" t="s">
        <v>362</v>
      </c>
      <c r="CA37" s="262" t="s">
        <v>340</v>
      </c>
      <c r="CB37" s="239" t="s">
        <v>220</v>
      </c>
      <c r="CC37" s="254">
        <v>850000</v>
      </c>
      <c r="CE37" s="117" t="s">
        <v>145</v>
      </c>
      <c r="CF37" s="293" t="s">
        <v>16</v>
      </c>
      <c r="CG37" s="286"/>
      <c r="CH37" s="287" t="s">
        <v>1000</v>
      </c>
      <c r="CI37" s="287" t="s">
        <v>1058</v>
      </c>
      <c r="CJ37" s="303" t="s">
        <v>239</v>
      </c>
      <c r="CK37" s="285" t="s">
        <v>226</v>
      </c>
      <c r="CL37" s="294">
        <v>650000</v>
      </c>
      <c r="CN37" s="117" t="s">
        <v>152</v>
      </c>
      <c r="CO37" s="314" t="s">
        <v>16</v>
      </c>
      <c r="CP37" s="286"/>
      <c r="CQ37" s="287" t="s">
        <v>1117</v>
      </c>
      <c r="CR37" s="84" t="s">
        <v>498</v>
      </c>
      <c r="CS37" s="319" t="s">
        <v>206</v>
      </c>
      <c r="CT37" s="285" t="s">
        <v>207</v>
      </c>
      <c r="CU37" s="315">
        <v>850000</v>
      </c>
      <c r="CW37" s="117" t="s">
        <v>152</v>
      </c>
      <c r="CX37" s="314" t="s">
        <v>93</v>
      </c>
      <c r="CY37" s="286"/>
      <c r="CZ37" s="287" t="s">
        <v>1408</v>
      </c>
      <c r="DA37" s="84" t="s">
        <v>1407</v>
      </c>
      <c r="DB37" s="319" t="s">
        <v>252</v>
      </c>
      <c r="DC37" s="285" t="s">
        <v>236</v>
      </c>
      <c r="DD37" s="315">
        <v>880000</v>
      </c>
      <c r="DF37" s="117" t="s">
        <v>152</v>
      </c>
      <c r="DG37" s="314" t="s">
        <v>93</v>
      </c>
      <c r="DH37" s="286"/>
      <c r="DI37" s="287" t="s">
        <v>1175</v>
      </c>
      <c r="DJ37" s="84" t="s">
        <v>1470</v>
      </c>
      <c r="DK37" s="319" t="s">
        <v>552</v>
      </c>
      <c r="DL37" s="285" t="s">
        <v>203</v>
      </c>
      <c r="DM37" s="315">
        <v>465000</v>
      </c>
      <c r="DO37" s="117" t="s">
        <v>152</v>
      </c>
      <c r="DP37" s="314" t="s">
        <v>107</v>
      </c>
      <c r="DQ37" s="286"/>
      <c r="DR37" s="287" t="s">
        <v>94</v>
      </c>
      <c r="DS37" s="84"/>
      <c r="DT37" s="319"/>
      <c r="DU37" s="285"/>
      <c r="DV37" s="315"/>
      <c r="DX37" s="328" t="s">
        <v>161</v>
      </c>
      <c r="DY37" s="287" t="s">
        <v>16</v>
      </c>
      <c r="DZ37" s="286"/>
      <c r="EA37" s="314" t="s">
        <v>1249</v>
      </c>
      <c r="EB37" s="326" t="s">
        <v>19</v>
      </c>
      <c r="EC37" s="319" t="s">
        <v>255</v>
      </c>
      <c r="ED37" s="285" t="s">
        <v>226</v>
      </c>
      <c r="EE37" s="315">
        <v>400000</v>
      </c>
      <c r="EG37" s="328" t="s">
        <v>161</v>
      </c>
      <c r="EH37" s="314" t="s">
        <v>73</v>
      </c>
      <c r="EI37" s="286"/>
      <c r="EJ37" s="314" t="s">
        <v>1448</v>
      </c>
      <c r="EK37" s="326" t="s">
        <v>813</v>
      </c>
      <c r="EL37" s="319" t="s">
        <v>320</v>
      </c>
      <c r="EM37" s="285" t="s">
        <v>220</v>
      </c>
      <c r="EN37" s="315">
        <v>220000</v>
      </c>
      <c r="EP37" s="117" t="s">
        <v>172</v>
      </c>
      <c r="EQ37" s="314" t="s">
        <v>107</v>
      </c>
      <c r="ER37" s="286"/>
      <c r="ES37" s="287" t="s">
        <v>1228</v>
      </c>
      <c r="ET37" s="320" t="s">
        <v>231</v>
      </c>
      <c r="EU37" s="321" t="s">
        <v>258</v>
      </c>
      <c r="EV37" s="285" t="s">
        <v>207</v>
      </c>
      <c r="EW37" s="315">
        <v>1050000</v>
      </c>
    </row>
    <row r="38" spans="2:153">
      <c r="B38" s="117" t="s">
        <v>138</v>
      </c>
      <c r="C38" s="122" t="s">
        <v>81</v>
      </c>
      <c r="D38" s="111"/>
      <c r="E38" s="131" t="s">
        <v>286</v>
      </c>
      <c r="F38" s="132" t="s">
        <v>263</v>
      </c>
      <c r="G38" s="110" t="s">
        <v>223</v>
      </c>
      <c r="H38" s="108" t="s">
        <v>265</v>
      </c>
      <c r="I38" s="121">
        <v>625000</v>
      </c>
      <c r="K38" s="117" t="s">
        <v>142</v>
      </c>
      <c r="L38" s="120" t="s">
        <v>63</v>
      </c>
      <c r="M38" s="146" t="s">
        <v>16</v>
      </c>
      <c r="N38" s="159" t="s">
        <v>412</v>
      </c>
      <c r="O38" s="160" t="s">
        <v>339</v>
      </c>
      <c r="P38" s="147" t="s">
        <v>360</v>
      </c>
      <c r="Q38" s="145" t="s">
        <v>217</v>
      </c>
      <c r="R38" s="154">
        <v>2000000</v>
      </c>
      <c r="T38" s="117" t="s">
        <v>142</v>
      </c>
      <c r="U38" s="120" t="s">
        <v>81</v>
      </c>
      <c r="V38" s="146" t="s">
        <v>73</v>
      </c>
      <c r="W38" s="172" t="s">
        <v>531</v>
      </c>
      <c r="X38" s="177" t="s">
        <v>472</v>
      </c>
      <c r="Y38" s="147" t="s">
        <v>466</v>
      </c>
      <c r="Z38" s="145" t="s">
        <v>199</v>
      </c>
      <c r="AA38" s="188">
        <v>875000</v>
      </c>
      <c r="AC38" s="117" t="s">
        <v>142</v>
      </c>
      <c r="AD38" s="199" t="s">
        <v>82</v>
      </c>
      <c r="AE38" s="145"/>
      <c r="AF38" s="172" t="s">
        <v>623</v>
      </c>
      <c r="AG38" s="177" t="s">
        <v>574</v>
      </c>
      <c r="AH38" s="147" t="s">
        <v>216</v>
      </c>
      <c r="AI38" s="145" t="s">
        <v>226</v>
      </c>
      <c r="AJ38" s="188">
        <v>600000</v>
      </c>
      <c r="AL38" s="116" t="s">
        <v>142</v>
      </c>
      <c r="AM38" s="226" t="s">
        <v>82</v>
      </c>
      <c r="AN38" s="227"/>
      <c r="AO38" s="228" t="s">
        <v>582</v>
      </c>
      <c r="AP38" s="228" t="s">
        <v>212</v>
      </c>
      <c r="AQ38" s="229" t="s">
        <v>229</v>
      </c>
      <c r="AR38" s="230" t="s">
        <v>217</v>
      </c>
      <c r="AS38" s="237">
        <v>3000000</v>
      </c>
      <c r="AU38" s="116" t="s">
        <v>142</v>
      </c>
      <c r="AV38" s="253" t="s">
        <v>107</v>
      </c>
      <c r="AW38" s="245"/>
      <c r="AX38" s="241" t="s">
        <v>767</v>
      </c>
      <c r="AY38" s="241" t="s">
        <v>228</v>
      </c>
      <c r="AZ38" s="262" t="s">
        <v>252</v>
      </c>
      <c r="BA38" s="239" t="s">
        <v>199</v>
      </c>
      <c r="BB38" s="254">
        <v>645000</v>
      </c>
      <c r="BD38" s="116" t="s">
        <v>142</v>
      </c>
      <c r="BE38" s="253" t="s">
        <v>83</v>
      </c>
      <c r="BF38" s="245"/>
      <c r="BG38" s="241" t="s">
        <v>666</v>
      </c>
      <c r="BH38" s="241" t="s">
        <v>719</v>
      </c>
      <c r="BI38" s="268" t="s">
        <v>245</v>
      </c>
      <c r="BJ38" s="243" t="s">
        <v>217</v>
      </c>
      <c r="BK38" s="276">
        <v>925000</v>
      </c>
      <c r="BM38" s="117" t="s">
        <v>146</v>
      </c>
      <c r="BN38" s="253" t="s">
        <v>80</v>
      </c>
      <c r="BO38" s="245"/>
      <c r="BP38" s="241" t="s">
        <v>634</v>
      </c>
      <c r="BQ38" s="241" t="s">
        <v>566</v>
      </c>
      <c r="BR38" s="262" t="s">
        <v>255</v>
      </c>
      <c r="BS38" s="239" t="s">
        <v>220</v>
      </c>
      <c r="BT38" s="254">
        <v>984000</v>
      </c>
      <c r="BV38" s="117" t="s">
        <v>146</v>
      </c>
      <c r="BW38" s="253" t="s">
        <v>16</v>
      </c>
      <c r="BX38" s="245"/>
      <c r="BY38" s="241" t="s">
        <v>965</v>
      </c>
      <c r="BZ38" s="241" t="s">
        <v>981</v>
      </c>
      <c r="CA38" s="262" t="s">
        <v>340</v>
      </c>
      <c r="CB38" s="239" t="s">
        <v>207</v>
      </c>
      <c r="CC38" s="254">
        <v>410000</v>
      </c>
      <c r="CE38" s="117" t="s">
        <v>146</v>
      </c>
      <c r="CF38" s="293" t="s">
        <v>73</v>
      </c>
      <c r="CG38" s="286"/>
      <c r="CH38" s="287" t="s">
        <v>424</v>
      </c>
      <c r="CI38" s="287" t="s">
        <v>425</v>
      </c>
      <c r="CJ38" s="303" t="s">
        <v>72</v>
      </c>
      <c r="CK38" s="285" t="s">
        <v>236</v>
      </c>
      <c r="CL38" s="294">
        <v>350000</v>
      </c>
      <c r="CN38" s="117" t="s">
        <v>153</v>
      </c>
      <c r="CO38" s="314" t="s">
        <v>107</v>
      </c>
      <c r="CP38" s="286"/>
      <c r="CQ38" s="287" t="s">
        <v>1118</v>
      </c>
      <c r="CR38" s="84" t="s">
        <v>1396</v>
      </c>
      <c r="CS38" s="319" t="s">
        <v>213</v>
      </c>
      <c r="CT38" s="285" t="s">
        <v>236</v>
      </c>
      <c r="CU38" s="315">
        <v>726000</v>
      </c>
      <c r="CW38" s="117" t="s">
        <v>153</v>
      </c>
      <c r="CX38" s="314" t="s">
        <v>107</v>
      </c>
      <c r="CY38" s="286"/>
      <c r="CZ38" s="287" t="s">
        <v>1143</v>
      </c>
      <c r="DA38" s="84" t="s">
        <v>1353</v>
      </c>
      <c r="DB38" s="319" t="s">
        <v>229</v>
      </c>
      <c r="DC38" s="285" t="s">
        <v>199</v>
      </c>
      <c r="DD38" s="315">
        <v>4000000</v>
      </c>
      <c r="DF38" s="117" t="s">
        <v>153</v>
      </c>
      <c r="DG38" s="314" t="s">
        <v>63</v>
      </c>
      <c r="DH38" s="286"/>
      <c r="DI38" s="287" t="s">
        <v>1176</v>
      </c>
      <c r="DJ38" s="84" t="s">
        <v>301</v>
      </c>
      <c r="DK38" s="319" t="s">
        <v>223</v>
      </c>
      <c r="DL38" s="285" t="s">
        <v>199</v>
      </c>
      <c r="DM38" s="315">
        <v>350000</v>
      </c>
      <c r="DO38" s="117" t="s">
        <v>153</v>
      </c>
      <c r="DP38" s="314" t="s">
        <v>63</v>
      </c>
      <c r="DQ38" s="286"/>
      <c r="DR38" s="287" t="s">
        <v>915</v>
      </c>
      <c r="DS38" s="84" t="s">
        <v>592</v>
      </c>
      <c r="DT38" s="319" t="s">
        <v>198</v>
      </c>
      <c r="DU38" s="285" t="s">
        <v>207</v>
      </c>
      <c r="DV38" s="315">
        <v>385000</v>
      </c>
      <c r="DX38" s="328" t="s">
        <v>162</v>
      </c>
      <c r="DY38" s="287" t="s">
        <v>73</v>
      </c>
      <c r="DZ38" s="286"/>
      <c r="EA38" s="314" t="s">
        <v>1378</v>
      </c>
      <c r="EB38" s="326" t="s">
        <v>495</v>
      </c>
      <c r="EC38" s="319" t="s">
        <v>202</v>
      </c>
      <c r="ED38" s="285" t="s">
        <v>217</v>
      </c>
      <c r="EE38" s="315">
        <v>1300000</v>
      </c>
      <c r="EG38" s="328" t="s">
        <v>162</v>
      </c>
      <c r="EH38" s="314" t="s">
        <v>107</v>
      </c>
      <c r="EI38" s="286"/>
      <c r="EJ38" s="314" t="s">
        <v>1450</v>
      </c>
      <c r="EK38" s="326" t="s">
        <v>1449</v>
      </c>
      <c r="EL38" s="319" t="s">
        <v>202</v>
      </c>
      <c r="EM38" s="285" t="s">
        <v>203</v>
      </c>
      <c r="EN38" s="315">
        <v>1500000</v>
      </c>
      <c r="EP38" s="116" t="s">
        <v>178</v>
      </c>
      <c r="EQ38" s="312" t="s">
        <v>107</v>
      </c>
      <c r="ER38" s="283"/>
      <c r="ES38" s="284" t="s">
        <v>1229</v>
      </c>
      <c r="ET38" s="84" t="s">
        <v>1498</v>
      </c>
      <c r="EU38" s="319" t="s">
        <v>219</v>
      </c>
      <c r="EV38" s="282" t="s">
        <v>217</v>
      </c>
      <c r="EW38" s="313">
        <v>350000</v>
      </c>
    </row>
    <row r="39" spans="2:153">
      <c r="B39" s="117" t="s">
        <v>139</v>
      </c>
      <c r="C39" s="122" t="s">
        <v>80</v>
      </c>
      <c r="D39" s="111"/>
      <c r="E39" s="131" t="s">
        <v>287</v>
      </c>
      <c r="F39" s="132" t="s">
        <v>288</v>
      </c>
      <c r="G39" s="110" t="s">
        <v>210</v>
      </c>
      <c r="H39" s="108" t="s">
        <v>217</v>
      </c>
      <c r="I39" s="121">
        <v>1000000</v>
      </c>
      <c r="K39" s="117" t="s">
        <v>143</v>
      </c>
      <c r="L39" s="122" t="s">
        <v>81</v>
      </c>
      <c r="M39" s="111" t="s">
        <v>73</v>
      </c>
      <c r="N39" s="131" t="s">
        <v>426</v>
      </c>
      <c r="O39" s="132" t="s">
        <v>225</v>
      </c>
      <c r="P39" s="110" t="s">
        <v>360</v>
      </c>
      <c r="Q39" s="108" t="s">
        <v>207</v>
      </c>
      <c r="R39" s="121">
        <v>1345000</v>
      </c>
      <c r="T39" s="117" t="s">
        <v>143</v>
      </c>
      <c r="U39" s="122" t="s">
        <v>63</v>
      </c>
      <c r="V39" s="111"/>
      <c r="W39" s="168" t="s">
        <v>530</v>
      </c>
      <c r="X39" s="111" t="s">
        <v>495</v>
      </c>
      <c r="Y39" s="110" t="s">
        <v>465</v>
      </c>
      <c r="Z39" s="108" t="s">
        <v>203</v>
      </c>
      <c r="AA39" s="186">
        <v>500000</v>
      </c>
      <c r="AC39" s="117" t="s">
        <v>143</v>
      </c>
      <c r="AD39" s="122" t="s">
        <v>81</v>
      </c>
      <c r="AE39" s="111"/>
      <c r="AF39" s="168" t="s">
        <v>624</v>
      </c>
      <c r="AG39" s="111" t="s">
        <v>573</v>
      </c>
      <c r="AH39" s="110" t="s">
        <v>202</v>
      </c>
      <c r="AI39" s="108" t="s">
        <v>207</v>
      </c>
      <c r="AJ39" s="186">
        <v>635000</v>
      </c>
      <c r="AL39" s="117" t="s">
        <v>143</v>
      </c>
      <c r="AM39" s="214" t="s">
        <v>80</v>
      </c>
      <c r="AN39" s="206" t="s">
        <v>63</v>
      </c>
      <c r="AO39" s="14" t="s">
        <v>720</v>
      </c>
      <c r="AP39" s="14" t="s">
        <v>718</v>
      </c>
      <c r="AQ39" s="209" t="s">
        <v>223</v>
      </c>
      <c r="AR39" s="38" t="s">
        <v>207</v>
      </c>
      <c r="AS39" s="215">
        <v>575000</v>
      </c>
      <c r="AU39" s="117" t="s">
        <v>143</v>
      </c>
      <c r="AV39" s="253" t="s">
        <v>81</v>
      </c>
      <c r="AW39" s="245"/>
      <c r="AX39" s="241" t="s">
        <v>768</v>
      </c>
      <c r="AY39" s="241" t="s">
        <v>744</v>
      </c>
      <c r="AZ39" s="262" t="s">
        <v>210</v>
      </c>
      <c r="BA39" s="239" t="s">
        <v>207</v>
      </c>
      <c r="BB39" s="254">
        <v>600000</v>
      </c>
      <c r="BD39" s="117" t="s">
        <v>143</v>
      </c>
      <c r="BE39" s="253" t="s">
        <v>107</v>
      </c>
      <c r="BF39" s="245"/>
      <c r="BG39" s="241" t="s">
        <v>824</v>
      </c>
      <c r="BH39" s="241" t="s">
        <v>565</v>
      </c>
      <c r="BI39" s="262" t="s">
        <v>335</v>
      </c>
      <c r="BJ39" s="240" t="s">
        <v>199</v>
      </c>
      <c r="BK39" s="254">
        <v>2280000</v>
      </c>
      <c r="BM39" s="117" t="s">
        <v>147</v>
      </c>
      <c r="BN39" s="253" t="s">
        <v>73</v>
      </c>
      <c r="BO39" s="245"/>
      <c r="BP39" s="241" t="s">
        <v>825</v>
      </c>
      <c r="BQ39" s="241" t="s">
        <v>574</v>
      </c>
      <c r="BR39" s="262" t="s">
        <v>305</v>
      </c>
      <c r="BS39" s="239" t="s">
        <v>236</v>
      </c>
      <c r="BT39" s="254">
        <v>850000</v>
      </c>
      <c r="BV39" s="117" t="s">
        <v>147</v>
      </c>
      <c r="BW39" s="253" t="s">
        <v>93</v>
      </c>
      <c r="BX39" s="245" t="s">
        <v>73</v>
      </c>
      <c r="BY39" s="241" t="s">
        <v>949</v>
      </c>
      <c r="BZ39" s="241" t="s">
        <v>982</v>
      </c>
      <c r="CA39" s="262" t="s">
        <v>312</v>
      </c>
      <c r="CB39" s="239" t="s">
        <v>226</v>
      </c>
      <c r="CC39" s="254">
        <v>540000</v>
      </c>
      <c r="CE39" s="117" t="s">
        <v>147</v>
      </c>
      <c r="CF39" s="293" t="s">
        <v>93</v>
      </c>
      <c r="CG39" s="286"/>
      <c r="CH39" s="287" t="s">
        <v>1001</v>
      </c>
      <c r="CI39" s="287" t="s">
        <v>1059</v>
      </c>
      <c r="CJ39" s="303" t="s">
        <v>320</v>
      </c>
      <c r="CK39" s="285" t="s">
        <v>207</v>
      </c>
      <c r="CL39" s="294">
        <v>850000</v>
      </c>
      <c r="CN39" s="117" t="s">
        <v>154</v>
      </c>
      <c r="CO39" s="314" t="s">
        <v>73</v>
      </c>
      <c r="CP39" s="286"/>
      <c r="CQ39" s="287" t="s">
        <v>881</v>
      </c>
      <c r="CR39" s="84" t="s">
        <v>912</v>
      </c>
      <c r="CS39" s="319" t="s">
        <v>335</v>
      </c>
      <c r="CT39" s="285" t="s">
        <v>226</v>
      </c>
      <c r="CU39" s="315">
        <v>4500000</v>
      </c>
      <c r="CW39" s="117" t="s">
        <v>154</v>
      </c>
      <c r="CX39" s="314" t="s">
        <v>73</v>
      </c>
      <c r="CY39" s="286"/>
      <c r="CZ39" s="287" t="s">
        <v>1144</v>
      </c>
      <c r="DA39" s="84" t="s">
        <v>352</v>
      </c>
      <c r="DB39" s="319" t="s">
        <v>252</v>
      </c>
      <c r="DC39" s="285" t="s">
        <v>207</v>
      </c>
      <c r="DD39" s="315">
        <v>625000</v>
      </c>
      <c r="DF39" s="117" t="s">
        <v>154</v>
      </c>
      <c r="DG39" s="314" t="s">
        <v>107</v>
      </c>
      <c r="DH39" s="286"/>
      <c r="DI39" s="287" t="s">
        <v>1177</v>
      </c>
      <c r="DJ39" s="84" t="s">
        <v>846</v>
      </c>
      <c r="DK39" s="319" t="s">
        <v>357</v>
      </c>
      <c r="DL39" s="285" t="s">
        <v>236</v>
      </c>
      <c r="DM39" s="315">
        <v>375000</v>
      </c>
      <c r="DO39" s="117" t="s">
        <v>154</v>
      </c>
      <c r="DP39" s="314" t="s">
        <v>73</v>
      </c>
      <c r="DQ39" s="286"/>
      <c r="DR39" s="287" t="s">
        <v>1206</v>
      </c>
      <c r="DS39" s="84" t="s">
        <v>568</v>
      </c>
      <c r="DT39" s="319" t="s">
        <v>270</v>
      </c>
      <c r="DU39" s="285" t="s">
        <v>199</v>
      </c>
      <c r="DV39" s="315">
        <v>700000</v>
      </c>
      <c r="DX39" s="328" t="s">
        <v>163</v>
      </c>
      <c r="DY39" s="287" t="s">
        <v>80</v>
      </c>
      <c r="DZ39" s="286"/>
      <c r="EA39" s="314" t="s">
        <v>699</v>
      </c>
      <c r="EB39" s="326" t="s">
        <v>719</v>
      </c>
      <c r="EC39" s="319" t="s">
        <v>276</v>
      </c>
      <c r="ED39" s="285" t="s">
        <v>220</v>
      </c>
      <c r="EE39" s="315">
        <v>300000</v>
      </c>
      <c r="EG39" s="328" t="s">
        <v>163</v>
      </c>
      <c r="EH39" s="314" t="s">
        <v>75</v>
      </c>
      <c r="EI39" s="286"/>
      <c r="EJ39" s="314" t="s">
        <v>1451</v>
      </c>
      <c r="EK39" s="326" t="s">
        <v>222</v>
      </c>
      <c r="EL39" s="319" t="s">
        <v>198</v>
      </c>
      <c r="EM39" s="285" t="s">
        <v>236</v>
      </c>
      <c r="EN39" s="315">
        <v>683645</v>
      </c>
      <c r="EP39" s="117" t="s">
        <v>179</v>
      </c>
      <c r="EQ39" s="314" t="s">
        <v>73</v>
      </c>
      <c r="ER39" s="286"/>
      <c r="ES39" s="287" t="s">
        <v>1230</v>
      </c>
      <c r="ET39" s="84" t="s">
        <v>1412</v>
      </c>
      <c r="EU39" s="319" t="s">
        <v>340</v>
      </c>
      <c r="EV39" s="285" t="s">
        <v>220</v>
      </c>
      <c r="EW39" s="315">
        <v>550000</v>
      </c>
    </row>
    <row r="40" spans="2:153">
      <c r="B40" s="117" t="s">
        <v>140</v>
      </c>
      <c r="C40" s="122" t="s">
        <v>16</v>
      </c>
      <c r="D40" s="111"/>
      <c r="E40" s="131" t="s">
        <v>289</v>
      </c>
      <c r="F40" s="132" t="s">
        <v>290</v>
      </c>
      <c r="G40" s="110" t="s">
        <v>72</v>
      </c>
      <c r="H40" s="108" t="s">
        <v>207</v>
      </c>
      <c r="I40" s="121">
        <v>1000000</v>
      </c>
      <c r="K40" s="117" t="s">
        <v>144</v>
      </c>
      <c r="L40" s="122" t="s">
        <v>107</v>
      </c>
      <c r="M40" s="111"/>
      <c r="N40" s="131" t="s">
        <v>427</v>
      </c>
      <c r="O40" s="132" t="s">
        <v>428</v>
      </c>
      <c r="P40" s="110" t="s">
        <v>258</v>
      </c>
      <c r="Q40" s="108" t="s">
        <v>220</v>
      </c>
      <c r="R40" s="121">
        <v>3000000</v>
      </c>
      <c r="T40" s="117" t="s">
        <v>144</v>
      </c>
      <c r="U40" s="122" t="s">
        <v>93</v>
      </c>
      <c r="V40" s="111" t="s">
        <v>16</v>
      </c>
      <c r="W40" s="167" t="s">
        <v>529</v>
      </c>
      <c r="X40" s="109" t="s">
        <v>471</v>
      </c>
      <c r="Y40" s="110" t="s">
        <v>72</v>
      </c>
      <c r="Z40" s="108" t="s">
        <v>236</v>
      </c>
      <c r="AA40" s="186">
        <v>575000</v>
      </c>
      <c r="AC40" s="117" t="s">
        <v>144</v>
      </c>
      <c r="AD40" s="122" t="s">
        <v>107</v>
      </c>
      <c r="AE40" s="111"/>
      <c r="AF40" s="167" t="s">
        <v>625</v>
      </c>
      <c r="AG40" s="109" t="s">
        <v>301</v>
      </c>
      <c r="AH40" s="110" t="s">
        <v>206</v>
      </c>
      <c r="AI40" s="108" t="s">
        <v>199</v>
      </c>
      <c r="AJ40" s="186">
        <v>900000</v>
      </c>
      <c r="AL40" s="117" t="s">
        <v>144</v>
      </c>
      <c r="AM40" s="214" t="s">
        <v>81</v>
      </c>
      <c r="AN40" s="206"/>
      <c r="AO40" s="14" t="s">
        <v>668</v>
      </c>
      <c r="AP40" s="14" t="s">
        <v>573</v>
      </c>
      <c r="AQ40" s="209" t="s">
        <v>317</v>
      </c>
      <c r="AR40" s="38" t="s">
        <v>226</v>
      </c>
      <c r="AS40" s="215">
        <v>2800000</v>
      </c>
      <c r="AU40" s="117" t="s">
        <v>144</v>
      </c>
      <c r="AV40" s="253" t="s">
        <v>83</v>
      </c>
      <c r="AW40" s="245"/>
      <c r="AX40" s="239" t="s">
        <v>94</v>
      </c>
      <c r="AY40" s="239"/>
      <c r="AZ40" s="262"/>
      <c r="BA40" s="239"/>
      <c r="BB40" s="254"/>
      <c r="BD40" s="117" t="s">
        <v>144</v>
      </c>
      <c r="BE40" s="253" t="s">
        <v>63</v>
      </c>
      <c r="BF40" s="245"/>
      <c r="BG40" s="241" t="s">
        <v>852</v>
      </c>
      <c r="BH40" s="241" t="s">
        <v>851</v>
      </c>
      <c r="BI40" s="262" t="s">
        <v>245</v>
      </c>
      <c r="BJ40" s="240" t="s">
        <v>207</v>
      </c>
      <c r="BK40" s="254">
        <v>525000</v>
      </c>
      <c r="BM40" s="281" t="s">
        <v>148</v>
      </c>
      <c r="BN40" s="255" t="s">
        <v>81</v>
      </c>
      <c r="BO40" s="247"/>
      <c r="BP40" s="248" t="s">
        <v>891</v>
      </c>
      <c r="BQ40" s="248" t="s">
        <v>228</v>
      </c>
      <c r="BR40" s="263" t="s">
        <v>320</v>
      </c>
      <c r="BS40" s="249" t="s">
        <v>207</v>
      </c>
      <c r="BT40" s="256">
        <v>459800</v>
      </c>
      <c r="BV40" s="118" t="s">
        <v>148</v>
      </c>
      <c r="BW40" s="255" t="s">
        <v>63</v>
      </c>
      <c r="BX40" s="247"/>
      <c r="BY40" s="248" t="s">
        <v>429</v>
      </c>
      <c r="BZ40" s="248" t="s">
        <v>846</v>
      </c>
      <c r="CA40" s="263" t="s">
        <v>385</v>
      </c>
      <c r="CB40" s="249" t="s">
        <v>220</v>
      </c>
      <c r="CC40" s="256">
        <v>4500000</v>
      </c>
      <c r="CE40" s="118" t="s">
        <v>148</v>
      </c>
      <c r="CF40" s="295" t="s">
        <v>63</v>
      </c>
      <c r="CG40" s="289"/>
      <c r="CH40" s="290" t="s">
        <v>1002</v>
      </c>
      <c r="CI40" s="290" t="s">
        <v>1060</v>
      </c>
      <c r="CJ40" s="304" t="s">
        <v>552</v>
      </c>
      <c r="CK40" s="288" t="s">
        <v>1035</v>
      </c>
      <c r="CL40" s="296">
        <v>425000</v>
      </c>
      <c r="CN40" s="117" t="s">
        <v>155</v>
      </c>
      <c r="CO40" s="314" t="s">
        <v>93</v>
      </c>
      <c r="CP40" s="286"/>
      <c r="CQ40" s="287" t="s">
        <v>1119</v>
      </c>
      <c r="CR40" s="84" t="s">
        <v>1397</v>
      </c>
      <c r="CS40" s="319" t="s">
        <v>335</v>
      </c>
      <c r="CT40" s="285" t="s">
        <v>1385</v>
      </c>
      <c r="CU40" s="315">
        <v>500000</v>
      </c>
      <c r="CW40" s="117" t="s">
        <v>155</v>
      </c>
      <c r="CX40" s="314" t="s">
        <v>80</v>
      </c>
      <c r="CY40" s="286"/>
      <c r="CZ40" s="287" t="s">
        <v>1145</v>
      </c>
      <c r="DA40" s="84" t="s">
        <v>413</v>
      </c>
      <c r="DB40" s="319" t="s">
        <v>261</v>
      </c>
      <c r="DC40" s="285" t="s">
        <v>203</v>
      </c>
      <c r="DD40" s="315">
        <v>790000</v>
      </c>
      <c r="DF40" s="117" t="s">
        <v>155</v>
      </c>
      <c r="DG40" s="314" t="s">
        <v>16</v>
      </c>
      <c r="DH40" s="286"/>
      <c r="DI40" s="287" t="s">
        <v>332</v>
      </c>
      <c r="DJ40" s="84" t="s">
        <v>571</v>
      </c>
      <c r="DK40" s="319" t="s">
        <v>317</v>
      </c>
      <c r="DL40" s="285" t="s">
        <v>207</v>
      </c>
      <c r="DM40" s="315">
        <v>450000</v>
      </c>
      <c r="DO40" s="117" t="s">
        <v>155</v>
      </c>
      <c r="DP40" s="314" t="s">
        <v>80</v>
      </c>
      <c r="DQ40" s="286"/>
      <c r="DR40" s="287" t="s">
        <v>429</v>
      </c>
      <c r="DS40" s="84" t="s">
        <v>846</v>
      </c>
      <c r="DT40" s="319" t="s">
        <v>255</v>
      </c>
      <c r="DU40" s="285" t="s">
        <v>199</v>
      </c>
      <c r="DV40" s="315">
        <v>4000000</v>
      </c>
      <c r="DX40" s="318" t="s">
        <v>164</v>
      </c>
      <c r="DY40" s="290" t="s">
        <v>107</v>
      </c>
      <c r="DZ40" s="289"/>
      <c r="EA40" s="316" t="s">
        <v>94</v>
      </c>
      <c r="EB40" s="320"/>
      <c r="EC40" s="321"/>
      <c r="ED40" s="288"/>
      <c r="EE40" s="317"/>
      <c r="EG40" s="318" t="s">
        <v>164</v>
      </c>
      <c r="EH40" s="314" t="s">
        <v>80</v>
      </c>
      <c r="EI40" s="289"/>
      <c r="EJ40" s="316" t="s">
        <v>1452</v>
      </c>
      <c r="EK40" s="320" t="s">
        <v>591</v>
      </c>
      <c r="EL40" s="321" t="s">
        <v>252</v>
      </c>
      <c r="EM40" s="288" t="s">
        <v>207</v>
      </c>
      <c r="EN40" s="317">
        <v>235000</v>
      </c>
      <c r="EP40" s="117" t="s">
        <v>180</v>
      </c>
      <c r="EQ40" s="314" t="s">
        <v>80</v>
      </c>
      <c r="ER40" s="286"/>
      <c r="ES40" s="287" t="s">
        <v>1111</v>
      </c>
      <c r="ET40" s="84" t="s">
        <v>382</v>
      </c>
      <c r="EU40" s="319" t="s">
        <v>255</v>
      </c>
      <c r="EV40" s="285" t="s">
        <v>265</v>
      </c>
      <c r="EW40" s="315">
        <v>800000</v>
      </c>
    </row>
    <row r="41" spans="2:153">
      <c r="B41" s="118" t="s">
        <v>141</v>
      </c>
      <c r="C41" s="123" t="s">
        <v>82</v>
      </c>
      <c r="D41" s="115"/>
      <c r="E41" s="133" t="s">
        <v>291</v>
      </c>
      <c r="F41" s="134" t="s">
        <v>292</v>
      </c>
      <c r="G41" s="113" t="s">
        <v>198</v>
      </c>
      <c r="H41" s="114" t="s">
        <v>226</v>
      </c>
      <c r="I41" s="124">
        <v>1000000</v>
      </c>
      <c r="K41" s="117" t="s">
        <v>145</v>
      </c>
      <c r="L41" s="122" t="s">
        <v>93</v>
      </c>
      <c r="M41" s="111"/>
      <c r="N41" s="131" t="s">
        <v>429</v>
      </c>
      <c r="O41" s="132" t="s">
        <v>430</v>
      </c>
      <c r="P41" s="110" t="s">
        <v>335</v>
      </c>
      <c r="Q41" s="108" t="s">
        <v>236</v>
      </c>
      <c r="R41" s="121">
        <v>1000000</v>
      </c>
      <c r="T41" s="117" t="s">
        <v>145</v>
      </c>
      <c r="U41" s="122" t="s">
        <v>16</v>
      </c>
      <c r="V41" s="111"/>
      <c r="W41" s="168" t="s">
        <v>246</v>
      </c>
      <c r="X41" s="111" t="s">
        <v>244</v>
      </c>
      <c r="Y41" s="110" t="s">
        <v>247</v>
      </c>
      <c r="Z41" s="108" t="s">
        <v>226</v>
      </c>
      <c r="AA41" s="186">
        <v>6300000</v>
      </c>
      <c r="AC41" s="117" t="s">
        <v>145</v>
      </c>
      <c r="AD41" s="122" t="s">
        <v>93</v>
      </c>
      <c r="AE41" s="111"/>
      <c r="AF41" s="168" t="s">
        <v>626</v>
      </c>
      <c r="AG41" s="111" t="s">
        <v>19</v>
      </c>
      <c r="AH41" s="110" t="s">
        <v>202</v>
      </c>
      <c r="AI41" s="108" t="s">
        <v>265</v>
      </c>
      <c r="AJ41" s="186">
        <v>900000</v>
      </c>
      <c r="AL41" s="117" t="s">
        <v>145</v>
      </c>
      <c r="AM41" s="214" t="s">
        <v>63</v>
      </c>
      <c r="AN41" s="206" t="s">
        <v>80</v>
      </c>
      <c r="AO41" s="14" t="s">
        <v>669</v>
      </c>
      <c r="AP41" s="14" t="s">
        <v>721</v>
      </c>
      <c r="AQ41" s="209" t="s">
        <v>198</v>
      </c>
      <c r="AR41" s="38" t="s">
        <v>199</v>
      </c>
      <c r="AS41" s="215">
        <v>850000</v>
      </c>
      <c r="AU41" s="117" t="s">
        <v>145</v>
      </c>
      <c r="AV41" s="253" t="s">
        <v>80</v>
      </c>
      <c r="AW41" s="245"/>
      <c r="AX41" s="250"/>
      <c r="AY41" s="250"/>
      <c r="AZ41" s="264"/>
      <c r="BA41" s="251"/>
      <c r="BB41" s="257"/>
      <c r="BD41" s="117" t="s">
        <v>145</v>
      </c>
      <c r="BE41" s="253" t="s">
        <v>93</v>
      </c>
      <c r="BF41" s="245" t="s">
        <v>63</v>
      </c>
      <c r="BG41" s="241" t="s">
        <v>338</v>
      </c>
      <c r="BH41" s="241" t="s">
        <v>481</v>
      </c>
      <c r="BI41" s="262" t="s">
        <v>270</v>
      </c>
      <c r="BJ41" s="240" t="s">
        <v>236</v>
      </c>
      <c r="BK41" s="254">
        <v>1175000</v>
      </c>
      <c r="BM41" s="117" t="s">
        <v>151</v>
      </c>
      <c r="BN41" s="279" t="s">
        <v>63</v>
      </c>
      <c r="BO41" s="278"/>
      <c r="BP41" s="267" t="s">
        <v>892</v>
      </c>
      <c r="BQ41" s="267" t="s">
        <v>212</v>
      </c>
      <c r="BR41" s="268" t="s">
        <v>245</v>
      </c>
      <c r="BS41" s="277" t="s">
        <v>226</v>
      </c>
      <c r="BT41" s="276">
        <v>585000</v>
      </c>
      <c r="BV41" s="117" t="s">
        <v>151</v>
      </c>
      <c r="BW41" s="279" t="s">
        <v>107</v>
      </c>
      <c r="BX41" s="278"/>
      <c r="BY41" s="267" t="s">
        <v>753</v>
      </c>
      <c r="BZ41" s="267" t="s">
        <v>244</v>
      </c>
      <c r="CA41" s="268" t="s">
        <v>385</v>
      </c>
      <c r="CB41" s="277" t="s">
        <v>265</v>
      </c>
      <c r="CC41" s="276">
        <v>500000</v>
      </c>
      <c r="CE41" s="117" t="s">
        <v>151</v>
      </c>
      <c r="CF41" s="291" t="s">
        <v>81</v>
      </c>
      <c r="CG41" s="283"/>
      <c r="CH41" s="284" t="s">
        <v>1003</v>
      </c>
      <c r="CI41" s="284" t="s">
        <v>254</v>
      </c>
      <c r="CJ41" s="302" t="s">
        <v>247</v>
      </c>
      <c r="CK41" s="282" t="s">
        <v>207</v>
      </c>
      <c r="CL41" s="292">
        <v>550000</v>
      </c>
      <c r="CN41" s="117" t="s">
        <v>156</v>
      </c>
      <c r="CO41" s="314" t="s">
        <v>63</v>
      </c>
      <c r="CP41" s="286"/>
      <c r="CQ41" s="287" t="s">
        <v>94</v>
      </c>
      <c r="CR41" s="320"/>
      <c r="CS41" s="321"/>
      <c r="CT41" s="285"/>
      <c r="CU41" s="315"/>
      <c r="CW41" s="117" t="s">
        <v>156</v>
      </c>
      <c r="CX41" s="314" t="s">
        <v>63</v>
      </c>
      <c r="CY41" s="286"/>
      <c r="CZ41" s="287" t="s">
        <v>1146</v>
      </c>
      <c r="DA41" s="320" t="s">
        <v>212</v>
      </c>
      <c r="DB41" s="321" t="s">
        <v>202</v>
      </c>
      <c r="DC41" s="285" t="s">
        <v>203</v>
      </c>
      <c r="DD41" s="315">
        <v>500000</v>
      </c>
      <c r="DF41" s="117" t="s">
        <v>156</v>
      </c>
      <c r="DG41" s="314" t="s">
        <v>73</v>
      </c>
      <c r="DH41" s="286"/>
      <c r="DI41" s="287" t="s">
        <v>763</v>
      </c>
      <c r="DJ41" s="320" t="s">
        <v>267</v>
      </c>
      <c r="DK41" s="321" t="s">
        <v>229</v>
      </c>
      <c r="DL41" s="285" t="s">
        <v>203</v>
      </c>
      <c r="DM41" s="315">
        <v>450000</v>
      </c>
      <c r="DO41" s="117" t="s">
        <v>156</v>
      </c>
      <c r="DP41" s="314" t="s">
        <v>16</v>
      </c>
      <c r="DQ41" s="286"/>
      <c r="DR41" s="287" t="s">
        <v>1207</v>
      </c>
      <c r="DS41" s="320" t="s">
        <v>1483</v>
      </c>
      <c r="DT41" s="321" t="s">
        <v>216</v>
      </c>
      <c r="DU41" s="285" t="s">
        <v>207</v>
      </c>
      <c r="DV41" s="315">
        <v>330000</v>
      </c>
      <c r="DX41" s="327" t="s">
        <v>169</v>
      </c>
      <c r="DY41" s="314" t="s">
        <v>63</v>
      </c>
      <c r="DZ41" s="286"/>
      <c r="EA41" s="287" t="s">
        <v>903</v>
      </c>
      <c r="EB41" s="84" t="s">
        <v>20</v>
      </c>
      <c r="EC41" s="319" t="s">
        <v>213</v>
      </c>
      <c r="ED41" s="285" t="s">
        <v>220</v>
      </c>
      <c r="EE41" s="315">
        <v>400000</v>
      </c>
      <c r="EG41" s="327" t="s">
        <v>169</v>
      </c>
      <c r="EH41" s="312" t="s">
        <v>16</v>
      </c>
      <c r="EI41" s="286"/>
      <c r="EJ41" s="287" t="s">
        <v>773</v>
      </c>
      <c r="EK41" s="84" t="s">
        <v>1453</v>
      </c>
      <c r="EL41" s="319" t="s">
        <v>206</v>
      </c>
      <c r="EM41" s="285" t="s">
        <v>265</v>
      </c>
      <c r="EN41" s="315">
        <v>375000</v>
      </c>
      <c r="EP41" s="318" t="s">
        <v>181</v>
      </c>
      <c r="EQ41" s="314" t="s">
        <v>75</v>
      </c>
      <c r="ER41" s="286"/>
      <c r="ES41" s="287" t="s">
        <v>1231</v>
      </c>
      <c r="ET41" s="320" t="s">
        <v>1505</v>
      </c>
      <c r="EU41" s="321" t="s">
        <v>320</v>
      </c>
      <c r="EV41" s="285" t="s">
        <v>236</v>
      </c>
      <c r="EW41" s="315">
        <v>275000</v>
      </c>
    </row>
    <row r="42" spans="2:153" ht="15" customHeight="1">
      <c r="B42" s="116" t="s">
        <v>142</v>
      </c>
      <c r="C42" s="120" t="s">
        <v>79</v>
      </c>
      <c r="D42" s="108"/>
      <c r="E42" s="131" t="s">
        <v>293</v>
      </c>
      <c r="F42" s="132" t="s">
        <v>294</v>
      </c>
      <c r="G42" s="110" t="s">
        <v>239</v>
      </c>
      <c r="H42" s="108" t="s">
        <v>203</v>
      </c>
      <c r="I42" s="121">
        <v>618333</v>
      </c>
      <c r="K42" s="117" t="s">
        <v>146</v>
      </c>
      <c r="L42" s="122" t="s">
        <v>82</v>
      </c>
      <c r="M42" s="111"/>
      <c r="N42" s="131" t="s">
        <v>431</v>
      </c>
      <c r="O42" s="132" t="s">
        <v>432</v>
      </c>
      <c r="P42" s="110" t="s">
        <v>357</v>
      </c>
      <c r="Q42" s="108" t="s">
        <v>265</v>
      </c>
      <c r="R42" s="121">
        <v>1000000</v>
      </c>
      <c r="T42" s="117" t="s">
        <v>146</v>
      </c>
      <c r="U42" s="122" t="s">
        <v>107</v>
      </c>
      <c r="V42" s="111" t="s">
        <v>81</v>
      </c>
      <c r="W42" s="168" t="s">
        <v>528</v>
      </c>
      <c r="X42" s="111" t="s">
        <v>311</v>
      </c>
      <c r="Y42" s="110" t="s">
        <v>465</v>
      </c>
      <c r="Z42" s="108" t="s">
        <v>207</v>
      </c>
      <c r="AA42" s="186">
        <v>550000</v>
      </c>
      <c r="AC42" s="117" t="s">
        <v>146</v>
      </c>
      <c r="AD42" s="122" t="s">
        <v>80</v>
      </c>
      <c r="AE42" s="111"/>
      <c r="AF42" s="168" t="s">
        <v>627</v>
      </c>
      <c r="AG42" s="111" t="s">
        <v>572</v>
      </c>
      <c r="AH42" s="110" t="s">
        <v>465</v>
      </c>
      <c r="AI42" s="108" t="s">
        <v>220</v>
      </c>
      <c r="AJ42" s="186">
        <v>500000</v>
      </c>
      <c r="AL42" s="117" t="s">
        <v>146</v>
      </c>
      <c r="AM42" s="214" t="s">
        <v>93</v>
      </c>
      <c r="AN42" s="206" t="s">
        <v>16</v>
      </c>
      <c r="AO42" s="14" t="s">
        <v>670</v>
      </c>
      <c r="AP42" s="14" t="s">
        <v>565</v>
      </c>
      <c r="AQ42" s="209" t="s">
        <v>276</v>
      </c>
      <c r="AR42" s="38" t="s">
        <v>226</v>
      </c>
      <c r="AS42" s="215">
        <v>850000</v>
      </c>
      <c r="AU42" s="117" t="s">
        <v>146</v>
      </c>
      <c r="AV42" s="253" t="s">
        <v>73</v>
      </c>
      <c r="AW42" s="245"/>
      <c r="AX42" s="241" t="s">
        <v>438</v>
      </c>
      <c r="AY42" s="241" t="s">
        <v>439</v>
      </c>
      <c r="AZ42" s="262" t="s">
        <v>357</v>
      </c>
      <c r="BA42" s="239" t="s">
        <v>207</v>
      </c>
      <c r="BB42" s="254">
        <v>550000</v>
      </c>
      <c r="BD42" s="117" t="s">
        <v>146</v>
      </c>
      <c r="BE42" s="253" t="s">
        <v>73</v>
      </c>
      <c r="BF42" s="245"/>
      <c r="BG42" s="241" t="s">
        <v>853</v>
      </c>
      <c r="BH42" s="241" t="s">
        <v>846</v>
      </c>
      <c r="BI42" s="262" t="s">
        <v>255</v>
      </c>
      <c r="BJ42" s="240" t="s">
        <v>217</v>
      </c>
      <c r="BK42" s="254">
        <v>600000</v>
      </c>
      <c r="BM42" s="117" t="s">
        <v>152</v>
      </c>
      <c r="BN42" s="253" t="s">
        <v>93</v>
      </c>
      <c r="BO42" s="245"/>
      <c r="BP42" s="241" t="s">
        <v>893</v>
      </c>
      <c r="BQ42" s="241" t="s">
        <v>920</v>
      </c>
      <c r="BR42" s="262" t="s">
        <v>270</v>
      </c>
      <c r="BS42" s="239" t="s">
        <v>281</v>
      </c>
      <c r="BT42" s="254">
        <v>650000</v>
      </c>
      <c r="BV42" s="117" t="s">
        <v>152</v>
      </c>
      <c r="BW42" s="253" t="s">
        <v>81</v>
      </c>
      <c r="BX42" s="245"/>
      <c r="BY42" s="241" t="s">
        <v>950</v>
      </c>
      <c r="BZ42" s="241" t="s">
        <v>972</v>
      </c>
      <c r="CA42" s="262" t="s">
        <v>219</v>
      </c>
      <c r="CB42" s="239" t="s">
        <v>207</v>
      </c>
      <c r="CC42" s="254">
        <v>1600000</v>
      </c>
      <c r="CE42" s="117" t="s">
        <v>152</v>
      </c>
      <c r="CF42" s="293" t="s">
        <v>107</v>
      </c>
      <c r="CG42" s="286"/>
      <c r="CH42" s="287" t="s">
        <v>1004</v>
      </c>
      <c r="CI42" s="287" t="s">
        <v>591</v>
      </c>
      <c r="CJ42" s="303" t="s">
        <v>312</v>
      </c>
      <c r="CK42" s="285" t="s">
        <v>226</v>
      </c>
      <c r="CL42" s="294">
        <v>350000</v>
      </c>
      <c r="CN42" s="116" t="s">
        <v>160</v>
      </c>
      <c r="CO42" s="312" t="s">
        <v>80</v>
      </c>
      <c r="CP42" s="283"/>
      <c r="CQ42" s="284" t="s">
        <v>94</v>
      </c>
      <c r="CR42" s="84"/>
      <c r="CS42" s="319"/>
      <c r="CT42" s="282"/>
      <c r="CU42" s="313"/>
      <c r="CW42" s="116" t="s">
        <v>160</v>
      </c>
      <c r="CX42" s="312" t="s">
        <v>16</v>
      </c>
      <c r="CY42" s="283"/>
      <c r="CZ42" s="284" t="s">
        <v>826</v>
      </c>
      <c r="DA42" s="84" t="s">
        <v>352</v>
      </c>
      <c r="DB42" s="319" t="s">
        <v>239</v>
      </c>
      <c r="DC42" s="282" t="s">
        <v>199</v>
      </c>
      <c r="DD42" s="313">
        <v>487500</v>
      </c>
      <c r="DF42" s="116" t="s">
        <v>160</v>
      </c>
      <c r="DG42" s="312" t="s">
        <v>80</v>
      </c>
      <c r="DH42" s="283"/>
      <c r="DI42" s="284" t="s">
        <v>94</v>
      </c>
      <c r="DJ42" s="84"/>
      <c r="DK42" s="319"/>
      <c r="DL42" s="282"/>
      <c r="DM42" s="313"/>
      <c r="DO42" s="116" t="s">
        <v>160</v>
      </c>
      <c r="DP42" s="312" t="s">
        <v>93</v>
      </c>
      <c r="DQ42" s="283"/>
      <c r="DR42" s="284" t="s">
        <v>94</v>
      </c>
      <c r="DS42" s="84"/>
      <c r="DT42" s="319"/>
      <c r="DU42" s="282"/>
      <c r="DV42" s="313"/>
      <c r="DX42" s="328" t="s">
        <v>170</v>
      </c>
      <c r="DY42" s="314" t="s">
        <v>16</v>
      </c>
      <c r="DZ42" s="286"/>
      <c r="EA42" s="287" t="s">
        <v>1379</v>
      </c>
      <c r="EB42" s="84" t="s">
        <v>364</v>
      </c>
      <c r="EC42" s="319" t="s">
        <v>385</v>
      </c>
      <c r="ED42" s="285" t="s">
        <v>207</v>
      </c>
      <c r="EE42" s="315">
        <v>750000</v>
      </c>
      <c r="EG42" s="328" t="s">
        <v>170</v>
      </c>
      <c r="EH42" s="314" t="s">
        <v>73</v>
      </c>
      <c r="EI42" s="286"/>
      <c r="EJ42" s="287" t="s">
        <v>888</v>
      </c>
      <c r="EK42" s="84" t="s">
        <v>914</v>
      </c>
      <c r="EL42" s="319" t="s">
        <v>245</v>
      </c>
      <c r="EM42" s="285" t="s">
        <v>207</v>
      </c>
      <c r="EN42" s="315">
        <v>850000</v>
      </c>
      <c r="EP42" s="117" t="s">
        <v>187</v>
      </c>
      <c r="EQ42" s="312" t="s">
        <v>75</v>
      </c>
      <c r="ER42" s="283"/>
      <c r="ES42" s="284" t="s">
        <v>1232</v>
      </c>
      <c r="ET42" s="84" t="s">
        <v>1499</v>
      </c>
      <c r="EU42" s="319" t="s">
        <v>198</v>
      </c>
      <c r="EV42" s="282" t="s">
        <v>226</v>
      </c>
      <c r="EW42" s="313">
        <v>600000</v>
      </c>
    </row>
    <row r="43" spans="2:153">
      <c r="B43" s="117" t="s">
        <v>143</v>
      </c>
      <c r="C43" s="122" t="s">
        <v>93</v>
      </c>
      <c r="D43" s="111"/>
      <c r="E43" s="131" t="s">
        <v>295</v>
      </c>
      <c r="F43" s="132" t="s">
        <v>269</v>
      </c>
      <c r="G43" s="110" t="s">
        <v>229</v>
      </c>
      <c r="H43" s="108" t="s">
        <v>217</v>
      </c>
      <c r="I43" s="121">
        <v>816666</v>
      </c>
      <c r="K43" s="117" t="s">
        <v>147</v>
      </c>
      <c r="L43" s="122" t="s">
        <v>16</v>
      </c>
      <c r="M43" s="111"/>
      <c r="N43" s="131" t="s">
        <v>433</v>
      </c>
      <c r="O43" s="132" t="s">
        <v>419</v>
      </c>
      <c r="P43" s="110" t="s">
        <v>340</v>
      </c>
      <c r="Q43" s="108" t="s">
        <v>207</v>
      </c>
      <c r="R43" s="121">
        <v>1000000</v>
      </c>
      <c r="T43" s="117" t="s">
        <v>147</v>
      </c>
      <c r="U43" s="122" t="s">
        <v>82</v>
      </c>
      <c r="V43" s="111" t="s">
        <v>93</v>
      </c>
      <c r="W43" s="168" t="s">
        <v>382</v>
      </c>
      <c r="X43" s="111" t="s">
        <v>496</v>
      </c>
      <c r="Y43" s="110" t="s">
        <v>320</v>
      </c>
      <c r="Z43" s="108" t="s">
        <v>220</v>
      </c>
      <c r="AA43" s="186">
        <v>875000</v>
      </c>
      <c r="AC43" s="117" t="s">
        <v>147</v>
      </c>
      <c r="AD43" s="122" t="s">
        <v>16</v>
      </c>
      <c r="AE43" s="111"/>
      <c r="AF43" s="168" t="s">
        <v>628</v>
      </c>
      <c r="AG43" s="111" t="s">
        <v>571</v>
      </c>
      <c r="AH43" s="110" t="s">
        <v>239</v>
      </c>
      <c r="AI43" s="108" t="s">
        <v>220</v>
      </c>
      <c r="AJ43" s="186">
        <v>875000</v>
      </c>
      <c r="AL43" s="117" t="s">
        <v>147</v>
      </c>
      <c r="AM43" s="214" t="s">
        <v>73</v>
      </c>
      <c r="AN43" s="206"/>
      <c r="AO43" s="14" t="s">
        <v>671</v>
      </c>
      <c r="AP43" s="14" t="s">
        <v>209</v>
      </c>
      <c r="AQ43" s="209" t="s">
        <v>466</v>
      </c>
      <c r="AR43" s="38" t="s">
        <v>236</v>
      </c>
      <c r="AS43" s="215">
        <v>600000</v>
      </c>
      <c r="AU43" s="117" t="s">
        <v>147</v>
      </c>
      <c r="AV43" s="253" t="s">
        <v>16</v>
      </c>
      <c r="AW43" s="245" t="s">
        <v>63</v>
      </c>
      <c r="AX43" s="241" t="s">
        <v>771</v>
      </c>
      <c r="AY43" s="241" t="s">
        <v>21</v>
      </c>
      <c r="AZ43" s="262" t="s">
        <v>213</v>
      </c>
      <c r="BA43" s="239" t="s">
        <v>207</v>
      </c>
      <c r="BB43" s="254">
        <v>795300</v>
      </c>
      <c r="BD43" s="117" t="s">
        <v>147</v>
      </c>
      <c r="BE43" s="253" t="s">
        <v>80</v>
      </c>
      <c r="BF43" s="245"/>
      <c r="BG43" s="241" t="s">
        <v>550</v>
      </c>
      <c r="BH43" s="241" t="s">
        <v>486</v>
      </c>
      <c r="BI43" s="262" t="s">
        <v>72</v>
      </c>
      <c r="BJ43" s="240" t="s">
        <v>207</v>
      </c>
      <c r="BK43" s="254">
        <v>775000</v>
      </c>
      <c r="BM43" s="117" t="s">
        <v>153</v>
      </c>
      <c r="BN43" s="253" t="s">
        <v>107</v>
      </c>
      <c r="BO43" s="245"/>
      <c r="BP43" s="241" t="s">
        <v>894</v>
      </c>
      <c r="BQ43" s="241" t="s">
        <v>205</v>
      </c>
      <c r="BR43" s="262" t="s">
        <v>229</v>
      </c>
      <c r="BS43" s="239" t="s">
        <v>207</v>
      </c>
      <c r="BT43" s="254">
        <v>450000</v>
      </c>
      <c r="BV43" s="117" t="s">
        <v>153</v>
      </c>
      <c r="BW43" s="253" t="s">
        <v>80</v>
      </c>
      <c r="BX43" s="245"/>
      <c r="BY43" s="241" t="s">
        <v>94</v>
      </c>
      <c r="BZ43" s="241"/>
      <c r="CA43" s="262"/>
      <c r="CB43" s="239"/>
      <c r="CC43" s="254"/>
      <c r="CE43" s="117" t="s">
        <v>153</v>
      </c>
      <c r="CF43" s="293" t="s">
        <v>80</v>
      </c>
      <c r="CG43" s="286"/>
      <c r="CH43" s="287" t="s">
        <v>1005</v>
      </c>
      <c r="CI43" s="287" t="s">
        <v>339</v>
      </c>
      <c r="CJ43" s="303" t="s">
        <v>245</v>
      </c>
      <c r="CK43" s="285" t="s">
        <v>220</v>
      </c>
      <c r="CL43" s="294">
        <v>750000</v>
      </c>
      <c r="CN43" s="117" t="s">
        <v>161</v>
      </c>
      <c r="CO43" s="314" t="s">
        <v>16</v>
      </c>
      <c r="CP43" s="286"/>
      <c r="CQ43" s="287" t="s">
        <v>1120</v>
      </c>
      <c r="CR43" s="84" t="s">
        <v>205</v>
      </c>
      <c r="CS43" s="319" t="s">
        <v>245</v>
      </c>
      <c r="CT43" s="285" t="s">
        <v>226</v>
      </c>
      <c r="CU43" s="315">
        <v>500000</v>
      </c>
      <c r="CW43" s="117" t="s">
        <v>161</v>
      </c>
      <c r="CX43" s="314" t="s">
        <v>93</v>
      </c>
      <c r="CY43" s="286"/>
      <c r="CZ43" s="287" t="s">
        <v>1147</v>
      </c>
      <c r="DA43" s="84" t="s">
        <v>1409</v>
      </c>
      <c r="DB43" s="319" t="s">
        <v>276</v>
      </c>
      <c r="DC43" s="285" t="s">
        <v>217</v>
      </c>
      <c r="DD43" s="315">
        <v>925000</v>
      </c>
      <c r="DF43" s="117" t="s">
        <v>161</v>
      </c>
      <c r="DG43" s="314" t="s">
        <v>93</v>
      </c>
      <c r="DH43" s="286"/>
      <c r="DI43" s="287" t="s">
        <v>1178</v>
      </c>
      <c r="DJ43" s="84" t="s">
        <v>222</v>
      </c>
      <c r="DK43" s="319" t="s">
        <v>258</v>
      </c>
      <c r="DL43" s="285" t="s">
        <v>265</v>
      </c>
      <c r="DM43" s="315">
        <v>2000000</v>
      </c>
      <c r="DO43" s="117" t="s">
        <v>161</v>
      </c>
      <c r="DP43" s="314" t="s">
        <v>107</v>
      </c>
      <c r="DQ43" s="286"/>
      <c r="DR43" s="287" t="s">
        <v>94</v>
      </c>
      <c r="DS43" s="84"/>
      <c r="DT43" s="319"/>
      <c r="DU43" s="285"/>
      <c r="DV43" s="315"/>
      <c r="DX43" s="328" t="s">
        <v>171</v>
      </c>
      <c r="DY43" s="314" t="s">
        <v>73</v>
      </c>
      <c r="DZ43" s="286"/>
      <c r="EA43" s="287" t="s">
        <v>94</v>
      </c>
      <c r="EB43" s="84"/>
      <c r="EC43" s="319"/>
      <c r="ED43" s="285"/>
      <c r="EE43" s="315"/>
      <c r="EG43" s="328" t="s">
        <v>171</v>
      </c>
      <c r="EH43" s="314" t="s">
        <v>107</v>
      </c>
      <c r="EI43" s="286"/>
      <c r="EJ43" s="287" t="s">
        <v>1454</v>
      </c>
      <c r="EK43" s="84" t="s">
        <v>1455</v>
      </c>
      <c r="EL43" s="319" t="s">
        <v>206</v>
      </c>
      <c r="EM43" s="285" t="s">
        <v>199</v>
      </c>
      <c r="EN43" s="315">
        <v>450000</v>
      </c>
      <c r="EP43" s="117" t="s">
        <v>188</v>
      </c>
      <c r="EQ43" s="314" t="s">
        <v>80</v>
      </c>
      <c r="ER43" s="286"/>
      <c r="ES43" s="287" t="s">
        <v>1169</v>
      </c>
      <c r="ET43" s="84" t="s">
        <v>1468</v>
      </c>
      <c r="EU43" s="319" t="s">
        <v>247</v>
      </c>
      <c r="EV43" s="285" t="s">
        <v>236</v>
      </c>
      <c r="EW43" s="315">
        <v>750000</v>
      </c>
    </row>
    <row r="44" spans="2:153">
      <c r="B44" s="117" t="s">
        <v>144</v>
      </c>
      <c r="C44" s="122" t="s">
        <v>107</v>
      </c>
      <c r="D44" s="111"/>
      <c r="E44" s="131" t="s">
        <v>296</v>
      </c>
      <c r="F44" s="132" t="s">
        <v>297</v>
      </c>
      <c r="G44" s="110" t="s">
        <v>261</v>
      </c>
      <c r="H44" s="108" t="s">
        <v>220</v>
      </c>
      <c r="I44" s="121">
        <v>637778</v>
      </c>
      <c r="K44" s="117" t="s">
        <v>148</v>
      </c>
      <c r="L44" s="122" t="s">
        <v>73</v>
      </c>
      <c r="M44" s="111"/>
      <c r="N44" s="131" t="s">
        <v>434</v>
      </c>
      <c r="O44" s="132" t="s">
        <v>435</v>
      </c>
      <c r="P44" s="110" t="s">
        <v>239</v>
      </c>
      <c r="Q44" s="108" t="s">
        <v>207</v>
      </c>
      <c r="R44" s="121">
        <v>1000000</v>
      </c>
      <c r="T44" s="117" t="s">
        <v>148</v>
      </c>
      <c r="U44" s="122" t="s">
        <v>80</v>
      </c>
      <c r="V44" s="111"/>
      <c r="W44" s="168" t="s">
        <v>94</v>
      </c>
      <c r="X44" s="111"/>
      <c r="Y44" s="110"/>
      <c r="Z44" s="108"/>
      <c r="AA44" s="186"/>
      <c r="AC44" s="117" t="s">
        <v>148</v>
      </c>
      <c r="AD44" s="122" t="s">
        <v>63</v>
      </c>
      <c r="AE44" s="111"/>
      <c r="AF44" s="168" t="s">
        <v>629</v>
      </c>
      <c r="AG44" s="111" t="s">
        <v>297</v>
      </c>
      <c r="AH44" s="110" t="s">
        <v>239</v>
      </c>
      <c r="AI44" s="108" t="s">
        <v>207</v>
      </c>
      <c r="AJ44" s="186">
        <v>525000</v>
      </c>
      <c r="AL44" s="117" t="s">
        <v>148</v>
      </c>
      <c r="AM44" s="214" t="s">
        <v>107</v>
      </c>
      <c r="AN44" s="206"/>
      <c r="AO44" s="14" t="s">
        <v>672</v>
      </c>
      <c r="AP44" s="14" t="s">
        <v>481</v>
      </c>
      <c r="AQ44" s="209" t="s">
        <v>242</v>
      </c>
      <c r="AR44" s="38" t="s">
        <v>281</v>
      </c>
      <c r="AS44" s="215">
        <v>675000</v>
      </c>
      <c r="AU44" s="117" t="s">
        <v>148</v>
      </c>
      <c r="AV44" s="253" t="s">
        <v>93</v>
      </c>
      <c r="AW44" s="245"/>
      <c r="AX44" s="241" t="s">
        <v>391</v>
      </c>
      <c r="AY44" s="241" t="s">
        <v>352</v>
      </c>
      <c r="AZ44" s="262" t="s">
        <v>229</v>
      </c>
      <c r="BA44" s="239" t="s">
        <v>236</v>
      </c>
      <c r="BB44" s="254">
        <v>875000</v>
      </c>
      <c r="BD44" s="117" t="s">
        <v>148</v>
      </c>
      <c r="BE44" s="253" t="s">
        <v>81</v>
      </c>
      <c r="BF44" s="245"/>
      <c r="BG44" s="241" t="s">
        <v>854</v>
      </c>
      <c r="BH44" s="241" t="s">
        <v>855</v>
      </c>
      <c r="BI44" s="262" t="s">
        <v>258</v>
      </c>
      <c r="BJ44" s="240" t="s">
        <v>217</v>
      </c>
      <c r="BK44" s="254">
        <v>750000</v>
      </c>
      <c r="BM44" s="117" t="s">
        <v>154</v>
      </c>
      <c r="BN44" s="253" t="s">
        <v>16</v>
      </c>
      <c r="BO44" s="245"/>
      <c r="BP44" s="241" t="s">
        <v>895</v>
      </c>
      <c r="BQ44" s="241" t="s">
        <v>740</v>
      </c>
      <c r="BR44" s="262" t="s">
        <v>360</v>
      </c>
      <c r="BS44" s="239" t="s">
        <v>207</v>
      </c>
      <c r="BT44" s="254">
        <v>900600</v>
      </c>
      <c r="BV44" s="117" t="s">
        <v>154</v>
      </c>
      <c r="BW44" s="253" t="s">
        <v>73</v>
      </c>
      <c r="BX44" s="245"/>
      <c r="BY44" s="241" t="s">
        <v>478</v>
      </c>
      <c r="BZ44" s="241" t="s">
        <v>43</v>
      </c>
      <c r="CA44" s="262" t="s">
        <v>305</v>
      </c>
      <c r="CB44" s="239" t="s">
        <v>207</v>
      </c>
      <c r="CC44" s="254">
        <v>650000</v>
      </c>
      <c r="CE44" s="117" t="s">
        <v>154</v>
      </c>
      <c r="CF44" s="293" t="s">
        <v>16</v>
      </c>
      <c r="CG44" s="286"/>
      <c r="CH44" s="287" t="s">
        <v>332</v>
      </c>
      <c r="CI44" s="287" t="s">
        <v>974</v>
      </c>
      <c r="CJ44" s="303" t="s">
        <v>245</v>
      </c>
      <c r="CK44" s="285" t="s">
        <v>199</v>
      </c>
      <c r="CL44" s="294">
        <v>750000</v>
      </c>
      <c r="CN44" s="117" t="s">
        <v>162</v>
      </c>
      <c r="CO44" s="314" t="s">
        <v>107</v>
      </c>
      <c r="CP44" s="286"/>
      <c r="CQ44" s="287" t="s">
        <v>593</v>
      </c>
      <c r="CR44" s="84" t="s">
        <v>20</v>
      </c>
      <c r="CS44" s="319" t="s">
        <v>216</v>
      </c>
      <c r="CT44" s="285" t="s">
        <v>236</v>
      </c>
      <c r="CU44" s="315">
        <v>290000</v>
      </c>
      <c r="CW44" s="117" t="s">
        <v>162</v>
      </c>
      <c r="CX44" s="314" t="s">
        <v>107</v>
      </c>
      <c r="CY44" s="286"/>
      <c r="CZ44" s="287" t="s">
        <v>1148</v>
      </c>
      <c r="DA44" s="84" t="s">
        <v>846</v>
      </c>
      <c r="DB44" s="319" t="s">
        <v>335</v>
      </c>
      <c r="DC44" s="285" t="s">
        <v>236</v>
      </c>
      <c r="DD44" s="315">
        <v>3775000</v>
      </c>
      <c r="DF44" s="117" t="s">
        <v>162</v>
      </c>
      <c r="DG44" s="314" t="s">
        <v>63</v>
      </c>
      <c r="DH44" s="286"/>
      <c r="DI44" s="287" t="s">
        <v>1179</v>
      </c>
      <c r="DJ44" s="84" t="s">
        <v>244</v>
      </c>
      <c r="DK44" s="319" t="s">
        <v>245</v>
      </c>
      <c r="DL44" s="285" t="s">
        <v>217</v>
      </c>
      <c r="DM44" s="315">
        <v>500000</v>
      </c>
      <c r="DO44" s="117" t="s">
        <v>162</v>
      </c>
      <c r="DP44" s="314" t="s">
        <v>63</v>
      </c>
      <c r="DQ44" s="286"/>
      <c r="DR44" s="287" t="s">
        <v>883</v>
      </c>
      <c r="DS44" s="84" t="s">
        <v>1484</v>
      </c>
      <c r="DT44" s="319" t="s">
        <v>255</v>
      </c>
      <c r="DU44" s="285" t="s">
        <v>207</v>
      </c>
      <c r="DV44" s="315">
        <v>450000</v>
      </c>
      <c r="DX44" s="328" t="s">
        <v>172</v>
      </c>
      <c r="DY44" s="314" t="s">
        <v>80</v>
      </c>
      <c r="DZ44" s="286"/>
      <c r="EA44" s="287" t="s">
        <v>950</v>
      </c>
      <c r="EB44" s="84" t="s">
        <v>972</v>
      </c>
      <c r="EC44" s="319" t="s">
        <v>317</v>
      </c>
      <c r="ED44" s="285" t="s">
        <v>207</v>
      </c>
      <c r="EE44" s="315">
        <v>325000</v>
      </c>
      <c r="EG44" s="328" t="s">
        <v>172</v>
      </c>
      <c r="EH44" s="314" t="s">
        <v>75</v>
      </c>
      <c r="EI44" s="286"/>
      <c r="EJ44" s="287" t="s">
        <v>1456</v>
      </c>
      <c r="EK44" s="84" t="s">
        <v>1457</v>
      </c>
      <c r="EL44" s="319" t="s">
        <v>242</v>
      </c>
      <c r="EM44" s="285" t="s">
        <v>217</v>
      </c>
      <c r="EN44" s="315">
        <v>225000</v>
      </c>
      <c r="EP44" s="117" t="s">
        <v>189</v>
      </c>
      <c r="EQ44" s="314" t="s">
        <v>73</v>
      </c>
      <c r="ER44" s="286"/>
      <c r="ES44" s="287" t="s">
        <v>1233</v>
      </c>
      <c r="ET44" s="84" t="s">
        <v>787</v>
      </c>
      <c r="EU44" s="319" t="s">
        <v>276</v>
      </c>
      <c r="EV44" s="285" t="s">
        <v>207</v>
      </c>
      <c r="EW44" s="315">
        <v>700000</v>
      </c>
    </row>
    <row r="45" spans="2:153">
      <c r="B45" s="117" t="s">
        <v>145</v>
      </c>
      <c r="C45" s="122" t="s">
        <v>63</v>
      </c>
      <c r="D45" s="111"/>
      <c r="E45" s="131" t="s">
        <v>298</v>
      </c>
      <c r="F45" s="132" t="s">
        <v>299</v>
      </c>
      <c r="G45" s="110" t="s">
        <v>206</v>
      </c>
      <c r="H45" s="108" t="s">
        <v>207</v>
      </c>
      <c r="I45" s="121">
        <v>1000000</v>
      </c>
      <c r="K45" s="117" t="s">
        <v>149</v>
      </c>
      <c r="L45" s="123" t="s">
        <v>80</v>
      </c>
      <c r="M45" s="115"/>
      <c r="N45" s="133" t="s">
        <v>436</v>
      </c>
      <c r="O45" s="134" t="s">
        <v>437</v>
      </c>
      <c r="P45" s="113" t="s">
        <v>261</v>
      </c>
      <c r="Q45" s="114" t="s">
        <v>207</v>
      </c>
      <c r="R45" s="124">
        <v>850000</v>
      </c>
      <c r="T45" s="117" t="s">
        <v>149</v>
      </c>
      <c r="U45" s="123" t="s">
        <v>73</v>
      </c>
      <c r="V45" s="115"/>
      <c r="W45" s="169" t="s">
        <v>527</v>
      </c>
      <c r="X45" s="112" t="s">
        <v>273</v>
      </c>
      <c r="Y45" s="113" t="s">
        <v>229</v>
      </c>
      <c r="Z45" s="114" t="s">
        <v>281</v>
      </c>
      <c r="AA45" s="187">
        <v>550000</v>
      </c>
      <c r="AC45" s="117" t="s">
        <v>149</v>
      </c>
      <c r="AD45" s="123" t="s">
        <v>73</v>
      </c>
      <c r="AE45" s="115"/>
      <c r="AF45" s="169" t="s">
        <v>630</v>
      </c>
      <c r="AG45" s="112" t="s">
        <v>570</v>
      </c>
      <c r="AH45" s="113" t="s">
        <v>270</v>
      </c>
      <c r="AI45" s="114" t="s">
        <v>226</v>
      </c>
      <c r="AJ45" s="187">
        <v>585000</v>
      </c>
      <c r="AL45" s="118" t="s">
        <v>149</v>
      </c>
      <c r="AM45" s="231" t="s">
        <v>16</v>
      </c>
      <c r="AN45" s="232"/>
      <c r="AO45" s="235" t="s">
        <v>673</v>
      </c>
      <c r="AP45" s="235" t="s">
        <v>722</v>
      </c>
      <c r="AQ45" s="236" t="s">
        <v>216</v>
      </c>
      <c r="AR45" s="233" t="s">
        <v>199</v>
      </c>
      <c r="AS45" s="238">
        <v>875000</v>
      </c>
      <c r="AU45" s="118" t="s">
        <v>149</v>
      </c>
      <c r="AV45" s="255" t="s">
        <v>63</v>
      </c>
      <c r="AW45" s="247" t="s">
        <v>93</v>
      </c>
      <c r="AX45" s="248" t="s">
        <v>772</v>
      </c>
      <c r="AY45" s="248" t="s">
        <v>731</v>
      </c>
      <c r="AZ45" s="263" t="s">
        <v>270</v>
      </c>
      <c r="BA45" s="249" t="s">
        <v>207</v>
      </c>
      <c r="BB45" s="256">
        <v>800000</v>
      </c>
      <c r="BD45" s="118" t="s">
        <v>149</v>
      </c>
      <c r="BE45" s="255" t="s">
        <v>16</v>
      </c>
      <c r="BF45" s="247"/>
      <c r="BG45" s="248" t="s">
        <v>427</v>
      </c>
      <c r="BH45" s="248" t="s">
        <v>428</v>
      </c>
      <c r="BI45" s="263" t="s">
        <v>258</v>
      </c>
      <c r="BJ45" s="246" t="s">
        <v>281</v>
      </c>
      <c r="BK45" s="256">
        <v>710000</v>
      </c>
      <c r="BM45" s="117" t="s">
        <v>155</v>
      </c>
      <c r="BN45" s="253" t="s">
        <v>80</v>
      </c>
      <c r="BO45" s="245"/>
      <c r="BP45" s="241" t="s">
        <v>896</v>
      </c>
      <c r="BQ45" s="241" t="s">
        <v>921</v>
      </c>
      <c r="BR45" s="262" t="s">
        <v>72</v>
      </c>
      <c r="BS45" s="239" t="s">
        <v>236</v>
      </c>
      <c r="BT45" s="254">
        <v>950000</v>
      </c>
      <c r="BV45" s="117" t="s">
        <v>155</v>
      </c>
      <c r="BW45" s="253" t="s">
        <v>16</v>
      </c>
      <c r="BX45" s="245"/>
      <c r="BY45" s="241" t="s">
        <v>951</v>
      </c>
      <c r="BZ45" s="241" t="s">
        <v>384</v>
      </c>
      <c r="CA45" s="262" t="s">
        <v>317</v>
      </c>
      <c r="CB45" s="239" t="s">
        <v>199</v>
      </c>
      <c r="CC45" s="254">
        <v>650000</v>
      </c>
      <c r="CE45" s="117" t="s">
        <v>155</v>
      </c>
      <c r="CF45" s="293" t="s">
        <v>73</v>
      </c>
      <c r="CG45" s="286"/>
      <c r="CH45" s="287" t="s">
        <v>1006</v>
      </c>
      <c r="CI45" s="287" t="s">
        <v>914</v>
      </c>
      <c r="CJ45" s="303" t="s">
        <v>198</v>
      </c>
      <c r="CK45" s="285" t="s">
        <v>1035</v>
      </c>
      <c r="CL45" s="294">
        <v>770000</v>
      </c>
      <c r="CN45" s="117" t="s">
        <v>163</v>
      </c>
      <c r="CO45" s="314" t="s">
        <v>73</v>
      </c>
      <c r="CP45" s="286"/>
      <c r="CQ45" s="287" t="s">
        <v>1121</v>
      </c>
      <c r="CR45" s="84" t="s">
        <v>1398</v>
      </c>
      <c r="CS45" s="319" t="s">
        <v>465</v>
      </c>
      <c r="CT45" s="285" t="s">
        <v>207</v>
      </c>
      <c r="CU45" s="315">
        <v>1600000</v>
      </c>
      <c r="CW45" s="117" t="s">
        <v>163</v>
      </c>
      <c r="CX45" s="314" t="s">
        <v>73</v>
      </c>
      <c r="CY45" s="286"/>
      <c r="CZ45" s="287" t="s">
        <v>1123</v>
      </c>
      <c r="DA45" s="84" t="s">
        <v>787</v>
      </c>
      <c r="DB45" s="319" t="s">
        <v>213</v>
      </c>
      <c r="DC45" s="285" t="s">
        <v>220</v>
      </c>
      <c r="DD45" s="315">
        <v>1105000</v>
      </c>
      <c r="DF45" s="117" t="s">
        <v>163</v>
      </c>
      <c r="DG45" s="314" t="s">
        <v>107</v>
      </c>
      <c r="DH45" s="286"/>
      <c r="DI45" s="287" t="s">
        <v>338</v>
      </c>
      <c r="DJ45" s="84" t="s">
        <v>393</v>
      </c>
      <c r="DK45" s="319" t="s">
        <v>340</v>
      </c>
      <c r="DL45" s="285" t="s">
        <v>207</v>
      </c>
      <c r="DM45" s="315">
        <v>440000</v>
      </c>
      <c r="DO45" s="117" t="s">
        <v>163</v>
      </c>
      <c r="DP45" s="314" t="s">
        <v>73</v>
      </c>
      <c r="DQ45" s="286"/>
      <c r="DR45" s="287" t="s">
        <v>1208</v>
      </c>
      <c r="DS45" s="84" t="s">
        <v>585</v>
      </c>
      <c r="DT45" s="319" t="s">
        <v>210</v>
      </c>
      <c r="DU45" s="285" t="s">
        <v>207</v>
      </c>
      <c r="DV45" s="315">
        <v>400000</v>
      </c>
      <c r="DX45" s="318" t="s">
        <v>173</v>
      </c>
      <c r="DY45" s="314" t="s">
        <v>107</v>
      </c>
      <c r="DZ45" s="286"/>
      <c r="EA45" s="287" t="s">
        <v>94</v>
      </c>
      <c r="EB45" s="84"/>
      <c r="EC45" s="319"/>
      <c r="ED45" s="285"/>
      <c r="EE45" s="315"/>
      <c r="EG45" s="318" t="s">
        <v>173</v>
      </c>
      <c r="EH45" s="314" t="s">
        <v>80</v>
      </c>
      <c r="EI45" s="286"/>
      <c r="EJ45" s="287" t="s">
        <v>1266</v>
      </c>
      <c r="EK45" s="84" t="s">
        <v>574</v>
      </c>
      <c r="EL45" s="319" t="s">
        <v>335</v>
      </c>
      <c r="EM45" s="285" t="s">
        <v>236</v>
      </c>
      <c r="EN45" s="315">
        <v>850000</v>
      </c>
      <c r="EP45" s="117" t="s">
        <v>190</v>
      </c>
      <c r="EQ45" s="314" t="s">
        <v>107</v>
      </c>
      <c r="ER45" s="286"/>
      <c r="ES45" s="287" t="s">
        <v>1168</v>
      </c>
      <c r="ET45" s="320" t="s">
        <v>862</v>
      </c>
      <c r="EU45" s="321" t="s">
        <v>245</v>
      </c>
      <c r="EV45" s="285" t="s">
        <v>199</v>
      </c>
      <c r="EW45" s="315">
        <v>965000</v>
      </c>
    </row>
    <row r="46" spans="2:153">
      <c r="B46" s="117" t="s">
        <v>146</v>
      </c>
      <c r="C46" s="122" t="s">
        <v>73</v>
      </c>
      <c r="D46" s="111" t="s">
        <v>80</v>
      </c>
      <c r="E46" s="131" t="s">
        <v>300</v>
      </c>
      <c r="F46" s="132" t="s">
        <v>301</v>
      </c>
      <c r="G46" s="110" t="s">
        <v>270</v>
      </c>
      <c r="H46" s="108" t="s">
        <v>236</v>
      </c>
      <c r="I46" s="121">
        <v>870000</v>
      </c>
      <c r="K46" s="116" t="s">
        <v>151</v>
      </c>
      <c r="L46" s="120" t="s">
        <v>63</v>
      </c>
      <c r="M46" s="145"/>
      <c r="N46" s="159" t="s">
        <v>438</v>
      </c>
      <c r="O46" s="160" t="s">
        <v>439</v>
      </c>
      <c r="P46" s="147" t="s">
        <v>357</v>
      </c>
      <c r="Q46" s="145" t="s">
        <v>207</v>
      </c>
      <c r="R46" s="154">
        <v>3250000</v>
      </c>
      <c r="T46" s="116" t="s">
        <v>151</v>
      </c>
      <c r="U46" s="120" t="s">
        <v>81</v>
      </c>
      <c r="V46" s="145"/>
      <c r="W46" s="172" t="s">
        <v>526</v>
      </c>
      <c r="X46" s="177" t="s">
        <v>497</v>
      </c>
      <c r="Y46" s="147" t="s">
        <v>305</v>
      </c>
      <c r="Z46" s="145" t="s">
        <v>236</v>
      </c>
      <c r="AA46" s="188">
        <v>3625000</v>
      </c>
      <c r="AC46" s="116" t="s">
        <v>151</v>
      </c>
      <c r="AD46" s="199" t="s">
        <v>82</v>
      </c>
      <c r="AE46" s="145"/>
      <c r="AF46" s="172" t="s">
        <v>631</v>
      </c>
      <c r="AG46" s="177" t="s">
        <v>569</v>
      </c>
      <c r="AH46" s="147" t="s">
        <v>340</v>
      </c>
      <c r="AI46" s="145" t="s">
        <v>207</v>
      </c>
      <c r="AJ46" s="188">
        <v>600000</v>
      </c>
      <c r="AL46" s="117" t="s">
        <v>151</v>
      </c>
      <c r="AM46" s="224" t="s">
        <v>82</v>
      </c>
      <c r="AN46" s="207"/>
      <c r="AO46" s="225" t="s">
        <v>674</v>
      </c>
      <c r="AP46" s="225" t="s">
        <v>244</v>
      </c>
      <c r="AQ46" s="209" t="s">
        <v>229</v>
      </c>
      <c r="AR46" s="38" t="s">
        <v>199</v>
      </c>
      <c r="AS46" s="215">
        <v>850000</v>
      </c>
      <c r="AU46" s="117" t="s">
        <v>151</v>
      </c>
      <c r="AV46" s="253" t="s">
        <v>107</v>
      </c>
      <c r="AW46" s="245"/>
      <c r="AX46" s="241" t="s">
        <v>773</v>
      </c>
      <c r="AY46" s="241" t="s">
        <v>209</v>
      </c>
      <c r="AZ46" s="262" t="s">
        <v>210</v>
      </c>
      <c r="BA46" s="239" t="s">
        <v>220</v>
      </c>
      <c r="BB46" s="254">
        <v>560000</v>
      </c>
      <c r="BD46" s="117" t="s">
        <v>151</v>
      </c>
      <c r="BE46" s="253" t="s">
        <v>83</v>
      </c>
      <c r="BF46" s="245"/>
      <c r="BG46" s="241" t="s">
        <v>856</v>
      </c>
      <c r="BH46" s="241" t="s">
        <v>849</v>
      </c>
      <c r="BI46" s="262" t="s">
        <v>219</v>
      </c>
      <c r="BJ46" s="240" t="s">
        <v>203</v>
      </c>
      <c r="BK46" s="254">
        <v>850000</v>
      </c>
      <c r="BM46" s="117" t="s">
        <v>156</v>
      </c>
      <c r="BN46" s="253" t="s">
        <v>73</v>
      </c>
      <c r="BO46" s="245"/>
      <c r="BP46" s="241" t="s">
        <v>897</v>
      </c>
      <c r="BQ46" s="241" t="s">
        <v>922</v>
      </c>
      <c r="BR46" s="262" t="s">
        <v>72</v>
      </c>
      <c r="BS46" s="239" t="s">
        <v>207</v>
      </c>
      <c r="BT46" s="254">
        <v>650000</v>
      </c>
      <c r="BV46" s="117" t="s">
        <v>156</v>
      </c>
      <c r="BW46" s="253" t="s">
        <v>93</v>
      </c>
      <c r="BX46" s="245"/>
      <c r="BY46" s="241" t="s">
        <v>952</v>
      </c>
      <c r="BZ46" s="241" t="s">
        <v>973</v>
      </c>
      <c r="CA46" s="262" t="s">
        <v>213</v>
      </c>
      <c r="CB46" s="239" t="s">
        <v>220</v>
      </c>
      <c r="CC46" s="254">
        <v>4500000</v>
      </c>
      <c r="CE46" s="117" t="s">
        <v>156</v>
      </c>
      <c r="CF46" s="293" t="s">
        <v>93</v>
      </c>
      <c r="CG46" s="286"/>
      <c r="CH46" s="287" t="s">
        <v>1007</v>
      </c>
      <c r="CI46" s="287" t="s">
        <v>578</v>
      </c>
      <c r="CJ46" s="303" t="s">
        <v>242</v>
      </c>
      <c r="CK46" s="285" t="s">
        <v>207</v>
      </c>
      <c r="CL46" s="294">
        <v>1000000</v>
      </c>
      <c r="CN46" s="117" t="s">
        <v>164</v>
      </c>
      <c r="CO46" s="314" t="s">
        <v>93</v>
      </c>
      <c r="CP46" s="286"/>
      <c r="CQ46" s="287" t="s">
        <v>699</v>
      </c>
      <c r="CR46" s="84" t="s">
        <v>719</v>
      </c>
      <c r="CS46" s="319" t="s">
        <v>223</v>
      </c>
      <c r="CT46" s="285" t="s">
        <v>203</v>
      </c>
      <c r="CU46" s="315">
        <v>2300000</v>
      </c>
      <c r="CW46" s="117" t="s">
        <v>164</v>
      </c>
      <c r="CX46" s="314" t="s">
        <v>80</v>
      </c>
      <c r="CY46" s="286"/>
      <c r="CZ46" s="287" t="s">
        <v>1149</v>
      </c>
      <c r="DA46" s="84" t="s">
        <v>1410</v>
      </c>
      <c r="DB46" s="319" t="s">
        <v>255</v>
      </c>
      <c r="DC46" s="285" t="s">
        <v>207</v>
      </c>
      <c r="DD46" s="315">
        <v>725000</v>
      </c>
      <c r="DF46" s="117" t="s">
        <v>164</v>
      </c>
      <c r="DG46" s="314" t="s">
        <v>16</v>
      </c>
      <c r="DH46" s="286"/>
      <c r="DI46" s="287" t="s">
        <v>94</v>
      </c>
      <c r="DJ46" s="84"/>
      <c r="DK46" s="319"/>
      <c r="DL46" s="285"/>
      <c r="DM46" s="315"/>
      <c r="DO46" s="117" t="s">
        <v>164</v>
      </c>
      <c r="DP46" s="314" t="s">
        <v>80</v>
      </c>
      <c r="DQ46" s="286"/>
      <c r="DR46" s="287" t="s">
        <v>1209</v>
      </c>
      <c r="DS46" s="84" t="s">
        <v>1485</v>
      </c>
      <c r="DT46" s="319" t="s">
        <v>198</v>
      </c>
      <c r="DU46" s="285" t="s">
        <v>207</v>
      </c>
      <c r="DV46" s="315">
        <v>325000</v>
      </c>
      <c r="DX46" s="327" t="s">
        <v>178</v>
      </c>
      <c r="DY46" s="312" t="s">
        <v>63</v>
      </c>
      <c r="DZ46" s="283"/>
      <c r="EA46" s="284" t="s">
        <v>94</v>
      </c>
      <c r="EB46" s="324"/>
      <c r="EC46" s="325"/>
      <c r="ED46" s="282"/>
      <c r="EE46" s="313"/>
      <c r="EG46" s="327" t="s">
        <v>178</v>
      </c>
      <c r="EH46" s="312" t="s">
        <v>16</v>
      </c>
      <c r="EI46" s="283"/>
      <c r="EJ46" s="284" t="s">
        <v>1203</v>
      </c>
      <c r="EK46" s="324" t="s">
        <v>228</v>
      </c>
      <c r="EL46" s="325" t="s">
        <v>317</v>
      </c>
      <c r="EM46" s="282" t="s">
        <v>220</v>
      </c>
      <c r="EN46" s="313">
        <v>275000</v>
      </c>
      <c r="EP46" s="116" t="s">
        <v>365</v>
      </c>
      <c r="EQ46" s="312" t="s">
        <v>107</v>
      </c>
      <c r="ER46" s="283"/>
      <c r="ES46" s="284" t="s">
        <v>1234</v>
      </c>
      <c r="ET46" s="84" t="s">
        <v>862</v>
      </c>
      <c r="EU46" s="319" t="s">
        <v>320</v>
      </c>
      <c r="EV46" s="282" t="s">
        <v>207</v>
      </c>
      <c r="EW46" s="313">
        <v>450000</v>
      </c>
    </row>
    <row r="47" spans="2:153">
      <c r="B47" s="117" t="s">
        <v>147</v>
      </c>
      <c r="C47" s="122" t="s">
        <v>81</v>
      </c>
      <c r="D47" s="111"/>
      <c r="E47" s="131" t="s">
        <v>302</v>
      </c>
      <c r="F47" s="132" t="s">
        <v>303</v>
      </c>
      <c r="G47" s="110" t="s">
        <v>223</v>
      </c>
      <c r="H47" s="108" t="s">
        <v>226</v>
      </c>
      <c r="I47" s="121">
        <v>875000</v>
      </c>
      <c r="K47" s="117" t="s">
        <v>152</v>
      </c>
      <c r="L47" s="122" t="s">
        <v>81</v>
      </c>
      <c r="M47" s="111"/>
      <c r="N47" s="131" t="s">
        <v>440</v>
      </c>
      <c r="O47" s="132" t="s">
        <v>209</v>
      </c>
      <c r="P47" s="110" t="s">
        <v>255</v>
      </c>
      <c r="Q47" s="108" t="s">
        <v>199</v>
      </c>
      <c r="R47" s="121">
        <v>900000</v>
      </c>
      <c r="T47" s="117" t="s">
        <v>152</v>
      </c>
      <c r="U47" s="122" t="s">
        <v>63</v>
      </c>
      <c r="V47" s="111"/>
      <c r="W47" s="168" t="s">
        <v>525</v>
      </c>
      <c r="X47" s="111" t="s">
        <v>493</v>
      </c>
      <c r="Y47" s="110" t="s">
        <v>223</v>
      </c>
      <c r="Z47" s="108" t="s">
        <v>226</v>
      </c>
      <c r="AA47" s="186">
        <v>725000</v>
      </c>
      <c r="AC47" s="117" t="s">
        <v>152</v>
      </c>
      <c r="AD47" s="122" t="s">
        <v>81</v>
      </c>
      <c r="AE47" s="111"/>
      <c r="AF47" s="168" t="s">
        <v>332</v>
      </c>
      <c r="AG47" s="111" t="s">
        <v>568</v>
      </c>
      <c r="AH47" s="110" t="s">
        <v>242</v>
      </c>
      <c r="AI47" s="108" t="s">
        <v>207</v>
      </c>
      <c r="AJ47" s="186">
        <v>950000</v>
      </c>
      <c r="AL47" s="117" t="s">
        <v>152</v>
      </c>
      <c r="AM47" s="214" t="s">
        <v>80</v>
      </c>
      <c r="AN47" s="206" t="s">
        <v>63</v>
      </c>
      <c r="AO47" s="14" t="s">
        <v>675</v>
      </c>
      <c r="AP47" s="14" t="s">
        <v>723</v>
      </c>
      <c r="AQ47" s="209" t="s">
        <v>247</v>
      </c>
      <c r="AR47" s="38" t="s">
        <v>199</v>
      </c>
      <c r="AS47" s="215">
        <v>887500</v>
      </c>
      <c r="AU47" s="117" t="s">
        <v>152</v>
      </c>
      <c r="AV47" s="253" t="s">
        <v>81</v>
      </c>
      <c r="AW47" s="245"/>
      <c r="AX47" s="241" t="s">
        <v>774</v>
      </c>
      <c r="AY47" s="241" t="s">
        <v>448</v>
      </c>
      <c r="AZ47" s="262" t="s">
        <v>385</v>
      </c>
      <c r="BA47" s="239" t="s">
        <v>217</v>
      </c>
      <c r="BB47" s="254">
        <v>3500000</v>
      </c>
      <c r="BD47" s="117" t="s">
        <v>152</v>
      </c>
      <c r="BE47" s="253" t="s">
        <v>107</v>
      </c>
      <c r="BF47" s="245"/>
      <c r="BG47" s="241" t="s">
        <v>857</v>
      </c>
      <c r="BH47" s="241" t="s">
        <v>364</v>
      </c>
      <c r="BI47" s="262" t="s">
        <v>258</v>
      </c>
      <c r="BJ47" s="240" t="s">
        <v>236</v>
      </c>
      <c r="BK47" s="254">
        <v>650000</v>
      </c>
      <c r="BM47" s="117" t="s">
        <v>157</v>
      </c>
      <c r="BN47" s="255" t="s">
        <v>81</v>
      </c>
      <c r="BO47" s="247"/>
      <c r="BP47" s="248" t="s">
        <v>898</v>
      </c>
      <c r="BQ47" s="248" t="s">
        <v>923</v>
      </c>
      <c r="BR47" s="263" t="s">
        <v>239</v>
      </c>
      <c r="BS47" s="249" t="s">
        <v>207</v>
      </c>
      <c r="BT47" s="256">
        <v>621000</v>
      </c>
      <c r="BV47" s="117" t="s">
        <v>157</v>
      </c>
      <c r="BW47" s="255" t="s">
        <v>63</v>
      </c>
      <c r="BX47" s="247"/>
      <c r="BY47" s="248" t="s">
        <v>953</v>
      </c>
      <c r="BZ47" s="248" t="s">
        <v>974</v>
      </c>
      <c r="CA47" s="263" t="s">
        <v>357</v>
      </c>
      <c r="CB47" s="249" t="s">
        <v>236</v>
      </c>
      <c r="CC47" s="256">
        <v>4500000</v>
      </c>
      <c r="CE47" s="117" t="s">
        <v>157</v>
      </c>
      <c r="CF47" s="295" t="s">
        <v>63</v>
      </c>
      <c r="CG47" s="289"/>
      <c r="CH47" s="290" t="s">
        <v>1008</v>
      </c>
      <c r="CI47" s="290" t="s">
        <v>201</v>
      </c>
      <c r="CJ47" s="304" t="s">
        <v>258</v>
      </c>
      <c r="CK47" s="288" t="s">
        <v>207</v>
      </c>
      <c r="CL47" s="296">
        <v>1072500</v>
      </c>
      <c r="CN47" s="117" t="s">
        <v>165</v>
      </c>
      <c r="CO47" s="314" t="s">
        <v>63</v>
      </c>
      <c r="CP47" s="286"/>
      <c r="CQ47" s="287" t="s">
        <v>94</v>
      </c>
      <c r="CR47" s="320"/>
      <c r="CS47" s="321"/>
      <c r="CT47" s="285"/>
      <c r="CU47" s="315"/>
      <c r="CW47" s="117" t="s">
        <v>165</v>
      </c>
      <c r="CX47" s="316" t="s">
        <v>63</v>
      </c>
      <c r="CY47" s="289"/>
      <c r="CZ47" s="290" t="s">
        <v>1150</v>
      </c>
      <c r="DA47" s="320" t="s">
        <v>1411</v>
      </c>
      <c r="DB47" s="321" t="s">
        <v>360</v>
      </c>
      <c r="DC47" s="288" t="s">
        <v>207</v>
      </c>
      <c r="DD47" s="317">
        <v>625000</v>
      </c>
      <c r="DF47" s="117" t="s">
        <v>165</v>
      </c>
      <c r="DG47" s="316" t="s">
        <v>73</v>
      </c>
      <c r="DH47" s="289"/>
      <c r="DI47" s="290" t="s">
        <v>1006</v>
      </c>
      <c r="DJ47" s="320" t="s">
        <v>914</v>
      </c>
      <c r="DK47" s="321" t="s">
        <v>242</v>
      </c>
      <c r="DL47" s="288" t="s">
        <v>207</v>
      </c>
      <c r="DM47" s="317">
        <v>580000</v>
      </c>
      <c r="DO47" s="117" t="s">
        <v>165</v>
      </c>
      <c r="DP47" s="316" t="s">
        <v>16</v>
      </c>
      <c r="DQ47" s="289"/>
      <c r="DR47" s="290" t="s">
        <v>94</v>
      </c>
      <c r="DS47" s="320"/>
      <c r="DT47" s="321"/>
      <c r="DU47" s="288"/>
      <c r="DV47" s="317"/>
      <c r="DX47" s="328" t="s">
        <v>179</v>
      </c>
      <c r="DY47" s="314" t="s">
        <v>16</v>
      </c>
      <c r="DZ47" s="286"/>
      <c r="EA47" s="287" t="s">
        <v>1380</v>
      </c>
      <c r="EB47" s="326" t="s">
        <v>1492</v>
      </c>
      <c r="EC47" s="319" t="s">
        <v>317</v>
      </c>
      <c r="ED47" s="285" t="s">
        <v>203</v>
      </c>
      <c r="EE47" s="315">
        <v>325000</v>
      </c>
      <c r="EG47" s="328" t="s">
        <v>179</v>
      </c>
      <c r="EH47" s="314" t="s">
        <v>73</v>
      </c>
      <c r="EI47" s="286"/>
      <c r="EJ47" s="287"/>
      <c r="EK47" s="326"/>
      <c r="EL47" s="319"/>
      <c r="EM47" s="285"/>
      <c r="EN47" s="315"/>
      <c r="EP47" s="117" t="s">
        <v>366</v>
      </c>
      <c r="EQ47" s="314" t="s">
        <v>73</v>
      </c>
      <c r="ER47" s="286"/>
      <c r="ES47" s="287" t="s">
        <v>1235</v>
      </c>
      <c r="ET47" s="84" t="s">
        <v>591</v>
      </c>
      <c r="EU47" s="319" t="s">
        <v>385</v>
      </c>
      <c r="EV47" s="285" t="s">
        <v>207</v>
      </c>
      <c r="EW47" s="315">
        <v>1000000</v>
      </c>
    </row>
    <row r="48" spans="2:153">
      <c r="B48" s="117" t="s">
        <v>148</v>
      </c>
      <c r="C48" s="122" t="s">
        <v>80</v>
      </c>
      <c r="D48" s="111" t="s">
        <v>73</v>
      </c>
      <c r="E48" s="131" t="s">
        <v>304</v>
      </c>
      <c r="F48" s="132" t="s">
        <v>273</v>
      </c>
      <c r="G48" s="110" t="s">
        <v>305</v>
      </c>
      <c r="H48" s="108" t="s">
        <v>207</v>
      </c>
      <c r="I48" s="121">
        <v>650000</v>
      </c>
      <c r="K48" s="117" t="s">
        <v>153</v>
      </c>
      <c r="L48" s="122" t="s">
        <v>107</v>
      </c>
      <c r="M48" s="111"/>
      <c r="N48" s="131" t="s">
        <v>441</v>
      </c>
      <c r="O48" s="132" t="s">
        <v>442</v>
      </c>
      <c r="P48" s="110" t="s">
        <v>360</v>
      </c>
      <c r="Q48" s="108" t="s">
        <v>236</v>
      </c>
      <c r="R48" s="121">
        <v>1100000</v>
      </c>
      <c r="T48" s="117" t="s">
        <v>153</v>
      </c>
      <c r="U48" s="122" t="s">
        <v>93</v>
      </c>
      <c r="V48" s="111"/>
      <c r="W48" s="167" t="s">
        <v>524</v>
      </c>
      <c r="X48" s="109" t="s">
        <v>423</v>
      </c>
      <c r="Y48" s="110" t="s">
        <v>276</v>
      </c>
      <c r="Z48" s="108" t="s">
        <v>217</v>
      </c>
      <c r="AA48" s="186">
        <v>950000</v>
      </c>
      <c r="AC48" s="117" t="s">
        <v>153</v>
      </c>
      <c r="AD48" s="122" t="s">
        <v>107</v>
      </c>
      <c r="AE48" s="111" t="s">
        <v>93</v>
      </c>
      <c r="AF48" s="167" t="s">
        <v>632</v>
      </c>
      <c r="AG48" s="109" t="s">
        <v>567</v>
      </c>
      <c r="AH48" s="110" t="s">
        <v>270</v>
      </c>
      <c r="AI48" s="108" t="s">
        <v>199</v>
      </c>
      <c r="AJ48" s="186">
        <v>900000</v>
      </c>
      <c r="AL48" s="117" t="s">
        <v>153</v>
      </c>
      <c r="AM48" s="214" t="s">
        <v>81</v>
      </c>
      <c r="AN48" s="206"/>
      <c r="AO48" s="38" t="s">
        <v>94</v>
      </c>
      <c r="AP48" s="38"/>
      <c r="AQ48" s="210"/>
      <c r="AR48" s="202"/>
      <c r="AS48" s="215"/>
      <c r="AU48" s="117" t="s">
        <v>153</v>
      </c>
      <c r="AV48" s="253" t="s">
        <v>83</v>
      </c>
      <c r="AW48" s="245"/>
      <c r="AX48" s="239" t="s">
        <v>94</v>
      </c>
      <c r="AY48" s="239"/>
      <c r="AZ48" s="262"/>
      <c r="BA48" s="239"/>
      <c r="BB48" s="254"/>
      <c r="BD48" s="117" t="s">
        <v>153</v>
      </c>
      <c r="BE48" s="253" t="s">
        <v>63</v>
      </c>
      <c r="BF48" s="245"/>
      <c r="BG48" s="241" t="s">
        <v>519</v>
      </c>
      <c r="BH48" s="241" t="s">
        <v>283</v>
      </c>
      <c r="BI48" s="262" t="s">
        <v>276</v>
      </c>
      <c r="BJ48" s="240" t="s">
        <v>207</v>
      </c>
      <c r="BK48" s="254">
        <v>700000</v>
      </c>
      <c r="BM48" s="116" t="s">
        <v>160</v>
      </c>
      <c r="BN48" s="279" t="s">
        <v>63</v>
      </c>
      <c r="BO48" s="278"/>
      <c r="BP48" s="267" t="s">
        <v>676</v>
      </c>
      <c r="BQ48" s="267" t="s">
        <v>212</v>
      </c>
      <c r="BR48" s="268" t="s">
        <v>312</v>
      </c>
      <c r="BS48" s="277" t="s">
        <v>207</v>
      </c>
      <c r="BT48" s="276">
        <v>450000</v>
      </c>
      <c r="BV48" s="116" t="s">
        <v>160</v>
      </c>
      <c r="BW48" s="279" t="s">
        <v>107</v>
      </c>
      <c r="BX48" s="278"/>
      <c r="BY48" s="267" t="s">
        <v>954</v>
      </c>
      <c r="BZ48" s="267" t="s">
        <v>222</v>
      </c>
      <c r="CA48" s="268" t="s">
        <v>213</v>
      </c>
      <c r="CB48" s="277" t="s">
        <v>207</v>
      </c>
      <c r="CC48" s="276">
        <v>4500000</v>
      </c>
      <c r="CE48" s="116" t="s">
        <v>160</v>
      </c>
      <c r="CF48" s="291" t="s">
        <v>81</v>
      </c>
      <c r="CG48" s="283"/>
      <c r="CH48" s="284" t="s">
        <v>1009</v>
      </c>
      <c r="CI48" s="284" t="s">
        <v>17</v>
      </c>
      <c r="CJ48" s="302" t="s">
        <v>219</v>
      </c>
      <c r="CK48" s="282" t="s">
        <v>236</v>
      </c>
      <c r="CL48" s="292">
        <v>1700000</v>
      </c>
      <c r="CN48" s="116" t="s">
        <v>169</v>
      </c>
      <c r="CO48" s="312" t="s">
        <v>80</v>
      </c>
      <c r="CP48" s="283"/>
      <c r="CQ48" s="284" t="s">
        <v>94</v>
      </c>
      <c r="CR48" s="84"/>
      <c r="CS48" s="319"/>
      <c r="CT48" s="282"/>
      <c r="CU48" s="313"/>
      <c r="CW48" s="116" t="s">
        <v>169</v>
      </c>
      <c r="CX48" s="314" t="s">
        <v>16</v>
      </c>
      <c r="CY48" s="286"/>
      <c r="CZ48" s="287" t="s">
        <v>1151</v>
      </c>
      <c r="DA48" s="84" t="s">
        <v>339</v>
      </c>
      <c r="DB48" s="319" t="s">
        <v>210</v>
      </c>
      <c r="DC48" s="285" t="s">
        <v>203</v>
      </c>
      <c r="DD48" s="315">
        <v>440000</v>
      </c>
      <c r="DF48" s="116" t="s">
        <v>169</v>
      </c>
      <c r="DG48" s="314" t="s">
        <v>80</v>
      </c>
      <c r="DH48" s="286"/>
      <c r="DI48" s="287" t="s">
        <v>94</v>
      </c>
      <c r="DJ48" s="84"/>
      <c r="DK48" s="319"/>
      <c r="DL48" s="285"/>
      <c r="DM48" s="315"/>
      <c r="DO48" s="116" t="s">
        <v>169</v>
      </c>
      <c r="DP48" s="314" t="s">
        <v>93</v>
      </c>
      <c r="DQ48" s="286"/>
      <c r="DR48" s="287" t="s">
        <v>94</v>
      </c>
      <c r="DS48" s="84"/>
      <c r="DT48" s="319"/>
      <c r="DU48" s="285"/>
      <c r="DV48" s="315"/>
      <c r="DX48" s="328" t="s">
        <v>180</v>
      </c>
      <c r="DY48" s="314" t="s">
        <v>73</v>
      </c>
      <c r="DZ48" s="286"/>
      <c r="EA48" s="287" t="s">
        <v>94</v>
      </c>
      <c r="EB48" s="326"/>
      <c r="EC48" s="319"/>
      <c r="ED48" s="285"/>
      <c r="EE48" s="315"/>
      <c r="EG48" s="328" t="s">
        <v>180</v>
      </c>
      <c r="EH48" s="314" t="s">
        <v>107</v>
      </c>
      <c r="EI48" s="286"/>
      <c r="EJ48" s="287"/>
      <c r="EK48" s="326"/>
      <c r="EL48" s="319"/>
      <c r="EM48" s="285"/>
      <c r="EN48" s="315"/>
      <c r="EP48" s="117" t="s">
        <v>367</v>
      </c>
      <c r="EQ48" s="314" t="s">
        <v>80</v>
      </c>
      <c r="ER48" s="286"/>
      <c r="ES48" s="287" t="s">
        <v>1236</v>
      </c>
      <c r="ET48" s="84" t="s">
        <v>740</v>
      </c>
      <c r="EU48" s="319" t="s">
        <v>247</v>
      </c>
      <c r="EV48" s="285" t="s">
        <v>207</v>
      </c>
      <c r="EW48" s="315">
        <v>300000</v>
      </c>
    </row>
    <row r="49" spans="2:153">
      <c r="B49" s="117" t="s">
        <v>149</v>
      </c>
      <c r="C49" s="122" t="s">
        <v>16</v>
      </c>
      <c r="D49" s="111"/>
      <c r="E49" s="131" t="s">
        <v>306</v>
      </c>
      <c r="F49" s="132" t="s">
        <v>307</v>
      </c>
      <c r="G49" s="110" t="s">
        <v>229</v>
      </c>
      <c r="H49" s="108" t="s">
        <v>203</v>
      </c>
      <c r="I49" s="121">
        <v>1166667</v>
      </c>
      <c r="K49" s="117" t="s">
        <v>154</v>
      </c>
      <c r="L49" s="122" t="s">
        <v>93</v>
      </c>
      <c r="M49" s="111"/>
      <c r="N49" s="131" t="s">
        <v>443</v>
      </c>
      <c r="O49" s="132" t="s">
        <v>209</v>
      </c>
      <c r="P49" s="110" t="s">
        <v>223</v>
      </c>
      <c r="Q49" s="108" t="s">
        <v>207</v>
      </c>
      <c r="R49" s="121">
        <v>1000000</v>
      </c>
      <c r="T49" s="117" t="s">
        <v>154</v>
      </c>
      <c r="U49" s="122" t="s">
        <v>16</v>
      </c>
      <c r="V49" s="111"/>
      <c r="W49" s="168" t="s">
        <v>94</v>
      </c>
      <c r="X49" s="111"/>
      <c r="Y49" s="110"/>
      <c r="Z49" s="108"/>
      <c r="AA49" s="186"/>
      <c r="AC49" s="117" t="s">
        <v>154</v>
      </c>
      <c r="AD49" s="122" t="s">
        <v>93</v>
      </c>
      <c r="AE49" s="111"/>
      <c r="AF49" s="168" t="s">
        <v>633</v>
      </c>
      <c r="AG49" s="111" t="s">
        <v>316</v>
      </c>
      <c r="AH49" s="110" t="s">
        <v>219</v>
      </c>
      <c r="AI49" s="108" t="s">
        <v>236</v>
      </c>
      <c r="AJ49" s="186">
        <v>3250000</v>
      </c>
      <c r="AL49" s="117" t="s">
        <v>154</v>
      </c>
      <c r="AM49" s="214" t="s">
        <v>63</v>
      </c>
      <c r="AN49" s="206"/>
      <c r="AO49" s="14" t="s">
        <v>676</v>
      </c>
      <c r="AP49" s="14" t="s">
        <v>212</v>
      </c>
      <c r="AQ49" s="209" t="s">
        <v>245</v>
      </c>
      <c r="AR49" s="38" t="s">
        <v>207</v>
      </c>
      <c r="AS49" s="215">
        <v>625000</v>
      </c>
      <c r="AU49" s="117" t="s">
        <v>154</v>
      </c>
      <c r="AV49" s="253" t="s">
        <v>80</v>
      </c>
      <c r="AW49" s="245"/>
      <c r="AX49" s="241" t="s">
        <v>770</v>
      </c>
      <c r="AY49" s="241" t="s">
        <v>769</v>
      </c>
      <c r="AZ49" s="262" t="s">
        <v>261</v>
      </c>
      <c r="BA49" s="239" t="s">
        <v>236</v>
      </c>
      <c r="BB49" s="254">
        <v>800000</v>
      </c>
      <c r="BD49" s="117" t="s">
        <v>154</v>
      </c>
      <c r="BE49" s="253" t="s">
        <v>93</v>
      </c>
      <c r="BF49" s="245"/>
      <c r="BG49" s="241" t="s">
        <v>246</v>
      </c>
      <c r="BH49" s="241" t="s">
        <v>244</v>
      </c>
      <c r="BI49" s="262" t="s">
        <v>247</v>
      </c>
      <c r="BJ49" s="240" t="s">
        <v>226</v>
      </c>
      <c r="BK49" s="254">
        <v>700000</v>
      </c>
      <c r="BM49" s="117" t="s">
        <v>161</v>
      </c>
      <c r="BN49" s="253" t="s">
        <v>93</v>
      </c>
      <c r="BO49" s="245"/>
      <c r="BP49" s="241" t="s">
        <v>899</v>
      </c>
      <c r="BQ49" s="241" t="s">
        <v>425</v>
      </c>
      <c r="BR49" s="262" t="s">
        <v>223</v>
      </c>
      <c r="BS49" s="239" t="s">
        <v>217</v>
      </c>
      <c r="BT49" s="254">
        <v>627000</v>
      </c>
      <c r="BV49" s="117" t="s">
        <v>161</v>
      </c>
      <c r="BW49" s="253" t="s">
        <v>81</v>
      </c>
      <c r="BX49" s="245"/>
      <c r="BY49" s="241" t="s">
        <v>955</v>
      </c>
      <c r="BZ49" s="241" t="s">
        <v>494</v>
      </c>
      <c r="CA49" s="262" t="s">
        <v>255</v>
      </c>
      <c r="CB49" s="239" t="s">
        <v>199</v>
      </c>
      <c r="CC49" s="254">
        <v>4500000</v>
      </c>
      <c r="CE49" s="117" t="s">
        <v>161</v>
      </c>
      <c r="CF49" s="293" t="s">
        <v>107</v>
      </c>
      <c r="CG49" s="286"/>
      <c r="CH49" s="287" t="s">
        <v>1010</v>
      </c>
      <c r="CI49" s="287" t="s">
        <v>591</v>
      </c>
      <c r="CJ49" s="303" t="s">
        <v>320</v>
      </c>
      <c r="CK49" s="285" t="s">
        <v>203</v>
      </c>
      <c r="CL49" s="294">
        <v>400000</v>
      </c>
      <c r="CN49" s="117" t="s">
        <v>170</v>
      </c>
      <c r="CO49" s="314" t="s">
        <v>16</v>
      </c>
      <c r="CP49" s="286"/>
      <c r="CQ49" s="287" t="s">
        <v>94</v>
      </c>
      <c r="CR49" s="84"/>
      <c r="CS49" s="319"/>
      <c r="CT49" s="285"/>
      <c r="CU49" s="315"/>
      <c r="CW49" s="117" t="s">
        <v>170</v>
      </c>
      <c r="CX49" s="314" t="s">
        <v>93</v>
      </c>
      <c r="CY49" s="286"/>
      <c r="CZ49" s="287" t="s">
        <v>1152</v>
      </c>
      <c r="DA49" s="84" t="s">
        <v>1412</v>
      </c>
      <c r="DB49" s="319" t="s">
        <v>245</v>
      </c>
      <c r="DC49" s="285" t="s">
        <v>207</v>
      </c>
      <c r="DD49" s="315">
        <v>632500</v>
      </c>
      <c r="DF49" s="117" t="s">
        <v>170</v>
      </c>
      <c r="DG49" s="314" t="s">
        <v>93</v>
      </c>
      <c r="DH49" s="286"/>
      <c r="DI49" s="287" t="s">
        <v>1107</v>
      </c>
      <c r="DJ49" s="84" t="s">
        <v>1391</v>
      </c>
      <c r="DK49" s="319" t="s">
        <v>357</v>
      </c>
      <c r="DL49" s="285" t="s">
        <v>207</v>
      </c>
      <c r="DM49" s="315">
        <v>2000000</v>
      </c>
      <c r="DO49" s="117" t="s">
        <v>170</v>
      </c>
      <c r="DP49" s="314" t="s">
        <v>107</v>
      </c>
      <c r="DQ49" s="286"/>
      <c r="DR49" s="287" t="s">
        <v>94</v>
      </c>
      <c r="DS49" s="84"/>
      <c r="DT49" s="319"/>
      <c r="DU49" s="285"/>
      <c r="DV49" s="315"/>
      <c r="DX49" s="328" t="s">
        <v>181</v>
      </c>
      <c r="DY49" s="314" t="s">
        <v>80</v>
      </c>
      <c r="DZ49" s="286"/>
      <c r="EA49" s="287" t="s">
        <v>1381</v>
      </c>
      <c r="EB49" s="326" t="s">
        <v>1491</v>
      </c>
      <c r="EC49" s="319" t="s">
        <v>219</v>
      </c>
      <c r="ED49" s="285" t="s">
        <v>217</v>
      </c>
      <c r="EE49" s="315">
        <v>325000</v>
      </c>
      <c r="EG49" s="328" t="s">
        <v>181</v>
      </c>
      <c r="EH49" s="314" t="s">
        <v>75</v>
      </c>
      <c r="EI49" s="286"/>
      <c r="EJ49" s="287"/>
      <c r="EK49" s="326"/>
      <c r="EL49" s="319"/>
      <c r="EM49" s="285"/>
      <c r="EN49" s="315"/>
      <c r="EP49" s="117" t="s">
        <v>368</v>
      </c>
      <c r="EQ49" s="314" t="s">
        <v>75</v>
      </c>
      <c r="ER49" s="286"/>
      <c r="ES49" s="287" t="s">
        <v>1237</v>
      </c>
      <c r="ET49" s="320" t="s">
        <v>716</v>
      </c>
      <c r="EU49" s="321" t="s">
        <v>357</v>
      </c>
      <c r="EV49" s="285" t="s">
        <v>217</v>
      </c>
      <c r="EW49" s="315">
        <v>250000</v>
      </c>
    </row>
    <row r="50" spans="2:153">
      <c r="B50" s="118" t="s">
        <v>150</v>
      </c>
      <c r="C50" s="123" t="s">
        <v>82</v>
      </c>
      <c r="D50" s="115"/>
      <c r="E50" s="133" t="s">
        <v>308</v>
      </c>
      <c r="F50" s="134" t="s">
        <v>309</v>
      </c>
      <c r="G50" s="113" t="s">
        <v>198</v>
      </c>
      <c r="H50" s="114" t="s">
        <v>203</v>
      </c>
      <c r="I50" s="124">
        <v>632500</v>
      </c>
      <c r="K50" s="117" t="s">
        <v>155</v>
      </c>
      <c r="L50" s="122" t="s">
        <v>82</v>
      </c>
      <c r="M50" s="111"/>
      <c r="N50" s="131" t="s">
        <v>444</v>
      </c>
      <c r="O50" s="132" t="s">
        <v>285</v>
      </c>
      <c r="P50" s="110" t="s">
        <v>245</v>
      </c>
      <c r="Q50" s="108" t="s">
        <v>199</v>
      </c>
      <c r="R50" s="121">
        <v>1400000</v>
      </c>
      <c r="T50" s="117" t="s">
        <v>155</v>
      </c>
      <c r="U50" s="122" t="s">
        <v>107</v>
      </c>
      <c r="V50" s="111"/>
      <c r="W50" s="168" t="s">
        <v>523</v>
      </c>
      <c r="X50" s="111" t="s">
        <v>498</v>
      </c>
      <c r="Y50" s="110" t="s">
        <v>247</v>
      </c>
      <c r="Z50" s="108" t="s">
        <v>207</v>
      </c>
      <c r="AA50" s="186">
        <v>1166666</v>
      </c>
      <c r="AC50" s="117" t="s">
        <v>155</v>
      </c>
      <c r="AD50" s="122" t="s">
        <v>80</v>
      </c>
      <c r="AE50" s="111"/>
      <c r="AF50" s="168" t="s">
        <v>634</v>
      </c>
      <c r="AG50" s="111" t="s">
        <v>566</v>
      </c>
      <c r="AH50" s="110" t="s">
        <v>360</v>
      </c>
      <c r="AI50" s="108" t="s">
        <v>220</v>
      </c>
      <c r="AJ50" s="186">
        <v>3100000</v>
      </c>
      <c r="AL50" s="117" t="s">
        <v>155</v>
      </c>
      <c r="AM50" s="214" t="s">
        <v>93</v>
      </c>
      <c r="AN50" s="206"/>
      <c r="AO50" s="14" t="s">
        <v>725</v>
      </c>
      <c r="AP50" s="14" t="s">
        <v>724</v>
      </c>
      <c r="AQ50" s="209" t="s">
        <v>245</v>
      </c>
      <c r="AR50" s="38" t="s">
        <v>207</v>
      </c>
      <c r="AS50" s="215">
        <v>900000</v>
      </c>
      <c r="AU50" s="117" t="s">
        <v>155</v>
      </c>
      <c r="AV50" s="253" t="s">
        <v>73</v>
      </c>
      <c r="AW50" s="245"/>
      <c r="AX50" s="241" t="s">
        <v>786</v>
      </c>
      <c r="AY50" s="241" t="s">
        <v>787</v>
      </c>
      <c r="AZ50" s="262" t="s">
        <v>340</v>
      </c>
      <c r="BA50" s="239" t="s">
        <v>236</v>
      </c>
      <c r="BB50" s="254">
        <v>942400</v>
      </c>
      <c r="BD50" s="117" t="s">
        <v>155</v>
      </c>
      <c r="BE50" s="253" t="s">
        <v>73</v>
      </c>
      <c r="BF50" s="245"/>
      <c r="BG50" s="241" t="s">
        <v>805</v>
      </c>
      <c r="BH50" s="241" t="s">
        <v>717</v>
      </c>
      <c r="BI50" s="262" t="s">
        <v>252</v>
      </c>
      <c r="BJ50" s="240" t="s">
        <v>207</v>
      </c>
      <c r="BK50" s="254">
        <v>850000</v>
      </c>
      <c r="BM50" s="117" t="s">
        <v>162</v>
      </c>
      <c r="BN50" s="253" t="s">
        <v>107</v>
      </c>
      <c r="BO50" s="245"/>
      <c r="BP50" s="241" t="s">
        <v>211</v>
      </c>
      <c r="BQ50" s="241" t="s">
        <v>212</v>
      </c>
      <c r="BR50" s="262" t="s">
        <v>210</v>
      </c>
      <c r="BS50" s="239" t="s">
        <v>220</v>
      </c>
      <c r="BT50" s="254">
        <v>461900</v>
      </c>
      <c r="BV50" s="117" t="s">
        <v>162</v>
      </c>
      <c r="BW50" s="253" t="s">
        <v>80</v>
      </c>
      <c r="BX50" s="245"/>
      <c r="BY50" s="241" t="s">
        <v>94</v>
      </c>
      <c r="BZ50" s="241"/>
      <c r="CA50" s="262"/>
      <c r="CB50" s="239"/>
      <c r="CC50" s="254"/>
      <c r="CE50" s="117" t="s">
        <v>162</v>
      </c>
      <c r="CF50" s="293" t="s">
        <v>80</v>
      </c>
      <c r="CG50" s="286"/>
      <c r="CH50" s="287" t="s">
        <v>1011</v>
      </c>
      <c r="CI50" s="287" t="s">
        <v>1071</v>
      </c>
      <c r="CJ50" s="303" t="s">
        <v>229</v>
      </c>
      <c r="CK50" s="285" t="s">
        <v>226</v>
      </c>
      <c r="CL50" s="294">
        <v>600000</v>
      </c>
      <c r="CN50" s="117" t="s">
        <v>171</v>
      </c>
      <c r="CO50" s="314" t="s">
        <v>107</v>
      </c>
      <c r="CP50" s="286"/>
      <c r="CQ50" s="287" t="s">
        <v>94</v>
      </c>
      <c r="CR50" s="84"/>
      <c r="CS50" s="319"/>
      <c r="CT50" s="285"/>
      <c r="CU50" s="315"/>
      <c r="CW50" s="117" t="s">
        <v>171</v>
      </c>
      <c r="CX50" s="314" t="s">
        <v>107</v>
      </c>
      <c r="CY50" s="286"/>
      <c r="CZ50" s="287" t="s">
        <v>94</v>
      </c>
      <c r="DA50" s="84"/>
      <c r="DB50" s="319"/>
      <c r="DC50" s="285"/>
      <c r="DD50" s="315"/>
      <c r="DF50" s="117" t="s">
        <v>171</v>
      </c>
      <c r="DG50" s="314" t="s">
        <v>63</v>
      </c>
      <c r="DH50" s="286"/>
      <c r="DI50" s="287" t="s">
        <v>1471</v>
      </c>
      <c r="DJ50" s="84" t="s">
        <v>574</v>
      </c>
      <c r="DK50" s="319" t="s">
        <v>305</v>
      </c>
      <c r="DL50" s="285" t="s">
        <v>217</v>
      </c>
      <c r="DM50" s="315">
        <v>700000</v>
      </c>
      <c r="DO50" s="117" t="s">
        <v>171</v>
      </c>
      <c r="DP50" s="314" t="s">
        <v>63</v>
      </c>
      <c r="DQ50" s="286"/>
      <c r="DR50" s="287" t="s">
        <v>1210</v>
      </c>
      <c r="DS50" s="84" t="s">
        <v>1486</v>
      </c>
      <c r="DT50" s="319" t="s">
        <v>552</v>
      </c>
      <c r="DU50" s="285" t="s">
        <v>217</v>
      </c>
      <c r="DV50" s="315">
        <v>300000</v>
      </c>
      <c r="DX50" s="318" t="s">
        <v>182</v>
      </c>
      <c r="DY50" s="316" t="s">
        <v>107</v>
      </c>
      <c r="DZ50" s="289"/>
      <c r="EA50" s="290" t="s">
        <v>94</v>
      </c>
      <c r="EB50" s="320"/>
      <c r="EC50" s="321"/>
      <c r="ED50" s="288"/>
      <c r="EE50" s="317"/>
      <c r="EG50" s="318" t="s">
        <v>182</v>
      </c>
      <c r="EH50" s="316" t="s">
        <v>80</v>
      </c>
      <c r="EI50" s="289"/>
      <c r="EJ50" s="290" t="s">
        <v>1458</v>
      </c>
      <c r="EK50" s="320" t="s">
        <v>1459</v>
      </c>
      <c r="EL50" s="321" t="s">
        <v>385</v>
      </c>
      <c r="EM50" s="288" t="s">
        <v>226</v>
      </c>
      <c r="EN50" s="317">
        <v>800000</v>
      </c>
      <c r="EP50" s="116" t="s">
        <v>701</v>
      </c>
      <c r="EQ50" s="312" t="s">
        <v>75</v>
      </c>
      <c r="ER50" s="283"/>
      <c r="ES50" s="284" t="s">
        <v>1182</v>
      </c>
      <c r="ET50" s="84" t="s">
        <v>722</v>
      </c>
      <c r="EU50" s="319" t="s">
        <v>210</v>
      </c>
      <c r="EV50" s="282" t="s">
        <v>199</v>
      </c>
      <c r="EW50" s="313">
        <v>300000</v>
      </c>
    </row>
    <row r="51" spans="2:153" ht="15" customHeight="1">
      <c r="B51" s="116" t="s">
        <v>151</v>
      </c>
      <c r="C51" s="120" t="s">
        <v>79</v>
      </c>
      <c r="D51" s="108"/>
      <c r="E51" s="131" t="s">
        <v>310</v>
      </c>
      <c r="F51" s="132" t="s">
        <v>311</v>
      </c>
      <c r="G51" s="110" t="s">
        <v>312</v>
      </c>
      <c r="H51" s="108" t="s">
        <v>207</v>
      </c>
      <c r="I51" s="121">
        <v>550000</v>
      </c>
      <c r="K51" s="117" t="s">
        <v>156</v>
      </c>
      <c r="L51" s="122" t="s">
        <v>16</v>
      </c>
      <c r="M51" s="111"/>
      <c r="N51" s="131" t="s">
        <v>445</v>
      </c>
      <c r="O51" s="132" t="s">
        <v>225</v>
      </c>
      <c r="P51" s="110" t="s">
        <v>247</v>
      </c>
      <c r="Q51" s="108" t="s">
        <v>203</v>
      </c>
      <c r="R51" s="121">
        <v>925000</v>
      </c>
      <c r="T51" s="117" t="s">
        <v>156</v>
      </c>
      <c r="U51" s="122" t="s">
        <v>82</v>
      </c>
      <c r="V51" s="111"/>
      <c r="W51" s="168" t="s">
        <v>522</v>
      </c>
      <c r="X51" s="111" t="s">
        <v>209</v>
      </c>
      <c r="Y51" s="110" t="s">
        <v>239</v>
      </c>
      <c r="Z51" s="108" t="s">
        <v>207</v>
      </c>
      <c r="AA51" s="186">
        <v>950000</v>
      </c>
      <c r="AC51" s="117" t="s">
        <v>156</v>
      </c>
      <c r="AD51" s="122" t="s">
        <v>16</v>
      </c>
      <c r="AE51" s="111"/>
      <c r="AF51" s="168" t="s">
        <v>635</v>
      </c>
      <c r="AG51" s="111" t="s">
        <v>301</v>
      </c>
      <c r="AH51" s="110" t="s">
        <v>213</v>
      </c>
      <c r="AI51" s="108" t="s">
        <v>226</v>
      </c>
      <c r="AJ51" s="186">
        <v>600000</v>
      </c>
      <c r="AL51" s="117" t="s">
        <v>156</v>
      </c>
      <c r="AM51" s="214" t="s">
        <v>73</v>
      </c>
      <c r="AN51" s="206"/>
      <c r="AO51" s="14" t="s">
        <v>558</v>
      </c>
      <c r="AP51" s="14" t="s">
        <v>352</v>
      </c>
      <c r="AQ51" s="209" t="s">
        <v>229</v>
      </c>
      <c r="AR51" s="38" t="s">
        <v>265</v>
      </c>
      <c r="AS51" s="215">
        <v>2500000</v>
      </c>
      <c r="AU51" s="117" t="s">
        <v>156</v>
      </c>
      <c r="AV51" s="253" t="s">
        <v>16</v>
      </c>
      <c r="AW51" s="245"/>
      <c r="AX51" s="241" t="s">
        <v>785</v>
      </c>
      <c r="AY51" s="241" t="s">
        <v>21</v>
      </c>
      <c r="AZ51" s="262" t="s">
        <v>357</v>
      </c>
      <c r="BA51" s="239" t="s">
        <v>236</v>
      </c>
      <c r="BB51" s="254">
        <v>475000</v>
      </c>
      <c r="BD51" s="117" t="s">
        <v>156</v>
      </c>
      <c r="BE51" s="253" t="s">
        <v>80</v>
      </c>
      <c r="BF51" s="245"/>
      <c r="BG51" s="241" t="s">
        <v>858</v>
      </c>
      <c r="BH51" s="241" t="s">
        <v>244</v>
      </c>
      <c r="BI51" s="262" t="s">
        <v>305</v>
      </c>
      <c r="BJ51" s="240" t="s">
        <v>199</v>
      </c>
      <c r="BK51" s="254">
        <v>4000000</v>
      </c>
      <c r="BM51" s="117" t="s">
        <v>163</v>
      </c>
      <c r="BN51" s="253" t="s">
        <v>16</v>
      </c>
      <c r="BO51" s="245"/>
      <c r="BP51" s="241" t="s">
        <v>919</v>
      </c>
      <c r="BQ51" s="241" t="s">
        <v>710</v>
      </c>
      <c r="BR51" s="262" t="s">
        <v>305</v>
      </c>
      <c r="BS51" s="239" t="s">
        <v>236</v>
      </c>
      <c r="BT51" s="254">
        <v>471200</v>
      </c>
      <c r="BV51" s="117" t="s">
        <v>163</v>
      </c>
      <c r="BW51" s="253" t="s">
        <v>73</v>
      </c>
      <c r="BX51" s="245"/>
      <c r="BY51" s="241" t="s">
        <v>956</v>
      </c>
      <c r="BZ51" s="241" t="s">
        <v>359</v>
      </c>
      <c r="CA51" s="262" t="s">
        <v>270</v>
      </c>
      <c r="CB51" s="239" t="s">
        <v>281</v>
      </c>
      <c r="CC51" s="254">
        <v>1075000</v>
      </c>
      <c r="CE51" s="117" t="s">
        <v>163</v>
      </c>
      <c r="CF51" s="293" t="s">
        <v>16</v>
      </c>
      <c r="CG51" s="286"/>
      <c r="CH51" s="287" t="s">
        <v>94</v>
      </c>
      <c r="CI51" s="287"/>
      <c r="CJ51" s="303"/>
      <c r="CK51" s="285"/>
      <c r="CL51" s="294"/>
      <c r="CN51" s="117" t="s">
        <v>172</v>
      </c>
      <c r="CO51" s="314" t="s">
        <v>73</v>
      </c>
      <c r="CP51" s="286"/>
      <c r="CQ51" s="287" t="s">
        <v>1122</v>
      </c>
      <c r="CR51" s="84" t="s">
        <v>1399</v>
      </c>
      <c r="CS51" s="319" t="s">
        <v>465</v>
      </c>
      <c r="CT51" s="285" t="s">
        <v>207</v>
      </c>
      <c r="CU51" s="315">
        <v>350000</v>
      </c>
      <c r="CW51" s="117" t="s">
        <v>172</v>
      </c>
      <c r="CX51" s="314" t="s">
        <v>73</v>
      </c>
      <c r="CY51" s="286"/>
      <c r="CZ51" s="287" t="s">
        <v>373</v>
      </c>
      <c r="DA51" s="84" t="s">
        <v>448</v>
      </c>
      <c r="DB51" s="319" t="s">
        <v>270</v>
      </c>
      <c r="DC51" s="285" t="s">
        <v>207</v>
      </c>
      <c r="DD51" s="315">
        <v>2000000</v>
      </c>
      <c r="DF51" s="117" t="s">
        <v>172</v>
      </c>
      <c r="DG51" s="314" t="s">
        <v>107</v>
      </c>
      <c r="DH51" s="286"/>
      <c r="DI51" s="287" t="s">
        <v>915</v>
      </c>
      <c r="DJ51" s="84" t="s">
        <v>1472</v>
      </c>
      <c r="DK51" s="319" t="s">
        <v>552</v>
      </c>
      <c r="DL51" s="285" t="s">
        <v>207</v>
      </c>
      <c r="DM51" s="315">
        <v>400000</v>
      </c>
      <c r="DO51" s="117" t="s">
        <v>172</v>
      </c>
      <c r="DP51" s="314" t="s">
        <v>73</v>
      </c>
      <c r="DQ51" s="286"/>
      <c r="DR51" s="287" t="s">
        <v>1211</v>
      </c>
      <c r="DS51" s="84" t="s">
        <v>830</v>
      </c>
      <c r="DT51" s="319" t="s">
        <v>229</v>
      </c>
      <c r="DU51" s="285" t="s">
        <v>226</v>
      </c>
      <c r="DV51" s="315">
        <v>500000</v>
      </c>
      <c r="EG51" s="327" t="s">
        <v>187</v>
      </c>
      <c r="EH51" s="312" t="s">
        <v>16</v>
      </c>
      <c r="EI51" s="283"/>
      <c r="EJ51" s="284" t="s">
        <v>420</v>
      </c>
      <c r="EK51" s="324" t="s">
        <v>377</v>
      </c>
      <c r="EL51" s="325" t="s">
        <v>258</v>
      </c>
      <c r="EM51" s="282" t="s">
        <v>207</v>
      </c>
      <c r="EN51" s="313">
        <v>650000</v>
      </c>
      <c r="EP51" s="117" t="s">
        <v>789</v>
      </c>
      <c r="EQ51" s="314" t="s">
        <v>80</v>
      </c>
      <c r="ER51" s="286"/>
      <c r="ES51" s="287" t="s">
        <v>1238</v>
      </c>
      <c r="ET51" s="84" t="s">
        <v>983</v>
      </c>
      <c r="EU51" s="319" t="s">
        <v>360</v>
      </c>
      <c r="EV51" s="285" t="s">
        <v>217</v>
      </c>
      <c r="EW51" s="315">
        <v>350000</v>
      </c>
    </row>
    <row r="52" spans="2:153">
      <c r="B52" s="117" t="s">
        <v>152</v>
      </c>
      <c r="C52" s="122" t="s">
        <v>93</v>
      </c>
      <c r="D52" s="111"/>
      <c r="E52" s="131" t="s">
        <v>313</v>
      </c>
      <c r="F52" s="132" t="s">
        <v>314</v>
      </c>
      <c r="G52" s="110" t="s">
        <v>242</v>
      </c>
      <c r="H52" s="108" t="s">
        <v>236</v>
      </c>
      <c r="I52" s="121">
        <v>1000000</v>
      </c>
      <c r="K52" s="117" t="s">
        <v>157</v>
      </c>
      <c r="L52" s="122" t="s">
        <v>73</v>
      </c>
      <c r="M52" s="111"/>
      <c r="N52" s="161" t="s">
        <v>446</v>
      </c>
      <c r="O52" s="162" t="s">
        <v>362</v>
      </c>
      <c r="P52" s="148" t="s">
        <v>206</v>
      </c>
      <c r="Q52" s="149" t="s">
        <v>236</v>
      </c>
      <c r="R52" s="121">
        <v>812500</v>
      </c>
      <c r="T52" s="117" t="s">
        <v>157</v>
      </c>
      <c r="U52" s="122" t="s">
        <v>80</v>
      </c>
      <c r="V52" s="111"/>
      <c r="W52" s="168" t="s">
        <v>94</v>
      </c>
      <c r="X52" s="111"/>
      <c r="Y52" s="148"/>
      <c r="Z52" s="149"/>
      <c r="AA52" s="186"/>
      <c r="AC52" s="117" t="s">
        <v>157</v>
      </c>
      <c r="AD52" s="122" t="s">
        <v>63</v>
      </c>
      <c r="AE52" s="111"/>
      <c r="AF52" s="197"/>
      <c r="AG52" s="198"/>
      <c r="AH52" s="148"/>
      <c r="AI52" s="149"/>
      <c r="AJ52" s="186"/>
      <c r="AL52" s="117" t="s">
        <v>157</v>
      </c>
      <c r="AM52" s="214" t="s">
        <v>107</v>
      </c>
      <c r="AN52" s="206"/>
      <c r="AO52" s="14" t="s">
        <v>677</v>
      </c>
      <c r="AP52" s="14" t="s">
        <v>297</v>
      </c>
      <c r="AQ52" s="209" t="s">
        <v>357</v>
      </c>
      <c r="AR52" s="38" t="s">
        <v>199</v>
      </c>
      <c r="AS52" s="215">
        <v>875000</v>
      </c>
      <c r="AU52" s="117" t="s">
        <v>157</v>
      </c>
      <c r="AV52" s="253" t="s">
        <v>93</v>
      </c>
      <c r="AW52" s="245"/>
      <c r="AX52" s="239" t="s">
        <v>94</v>
      </c>
      <c r="AY52" s="239"/>
      <c r="AZ52" s="262"/>
      <c r="BA52" s="239"/>
      <c r="BB52" s="254"/>
      <c r="BD52" s="117" t="s">
        <v>157</v>
      </c>
      <c r="BE52" s="253" t="s">
        <v>81</v>
      </c>
      <c r="BF52" s="245"/>
      <c r="BG52" s="241" t="s">
        <v>859</v>
      </c>
      <c r="BH52" s="241" t="s">
        <v>737</v>
      </c>
      <c r="BI52" s="262" t="s">
        <v>216</v>
      </c>
      <c r="BJ52" s="240" t="s">
        <v>217</v>
      </c>
      <c r="BK52" s="254">
        <v>600000</v>
      </c>
      <c r="BM52" s="117" t="s">
        <v>164</v>
      </c>
      <c r="BN52" s="253" t="s">
        <v>80</v>
      </c>
      <c r="BO52" s="245"/>
      <c r="BP52" s="241" t="s">
        <v>532</v>
      </c>
      <c r="BQ52" s="241" t="s">
        <v>494</v>
      </c>
      <c r="BR52" s="262" t="s">
        <v>245</v>
      </c>
      <c r="BS52" s="239" t="s">
        <v>207</v>
      </c>
      <c r="BT52" s="254">
        <v>668000</v>
      </c>
      <c r="BV52" s="117" t="s">
        <v>164</v>
      </c>
      <c r="BW52" s="253" t="s">
        <v>16</v>
      </c>
      <c r="BX52" s="245"/>
      <c r="BY52" s="241" t="s">
        <v>94</v>
      </c>
      <c r="BZ52" s="241"/>
      <c r="CA52" s="262"/>
      <c r="CB52" s="239"/>
      <c r="CC52" s="254"/>
      <c r="CE52" s="117" t="s">
        <v>164</v>
      </c>
      <c r="CF52" s="293" t="s">
        <v>73</v>
      </c>
      <c r="CG52" s="286"/>
      <c r="CH52" s="287" t="s">
        <v>443</v>
      </c>
      <c r="CI52" s="287" t="s">
        <v>1070</v>
      </c>
      <c r="CJ52" s="303" t="s">
        <v>206</v>
      </c>
      <c r="CK52" s="285" t="s">
        <v>226</v>
      </c>
      <c r="CL52" s="294">
        <v>3450000</v>
      </c>
      <c r="CN52" s="117" t="s">
        <v>173</v>
      </c>
      <c r="CO52" s="314" t="s">
        <v>93</v>
      </c>
      <c r="CP52" s="286"/>
      <c r="CQ52" s="287" t="s">
        <v>1123</v>
      </c>
      <c r="CR52" s="84" t="s">
        <v>787</v>
      </c>
      <c r="CS52" s="319" t="s">
        <v>335</v>
      </c>
      <c r="CT52" s="285" t="s">
        <v>199</v>
      </c>
      <c r="CU52" s="315">
        <v>2900000</v>
      </c>
      <c r="CW52" s="117" t="s">
        <v>173</v>
      </c>
      <c r="CX52" s="314" t="s">
        <v>80</v>
      </c>
      <c r="CY52" s="286"/>
      <c r="CZ52" s="287" t="s">
        <v>94</v>
      </c>
      <c r="DA52" s="84"/>
      <c r="DB52" s="319"/>
      <c r="DC52" s="285"/>
      <c r="DD52" s="315"/>
      <c r="DF52" s="117" t="s">
        <v>173</v>
      </c>
      <c r="DG52" s="314" t="s">
        <v>16</v>
      </c>
      <c r="DH52" s="286"/>
      <c r="DI52" s="287" t="s">
        <v>94</v>
      </c>
      <c r="DJ52" s="84"/>
      <c r="DK52" s="319"/>
      <c r="DL52" s="285"/>
      <c r="DM52" s="315"/>
      <c r="DO52" s="117" t="s">
        <v>173</v>
      </c>
      <c r="DP52" s="314" t="s">
        <v>80</v>
      </c>
      <c r="DQ52" s="286"/>
      <c r="DR52" s="287" t="s">
        <v>94</v>
      </c>
      <c r="DS52" s="84"/>
      <c r="DT52" s="319"/>
      <c r="DU52" s="285"/>
      <c r="DV52" s="315"/>
      <c r="EG52" s="328" t="s">
        <v>188</v>
      </c>
      <c r="EH52" s="314" t="s">
        <v>73</v>
      </c>
      <c r="EI52" s="286"/>
      <c r="EJ52" s="287"/>
      <c r="EK52" s="326"/>
      <c r="EL52" s="319"/>
      <c r="EM52" s="285"/>
      <c r="EN52" s="315"/>
      <c r="EP52" s="117" t="s">
        <v>790</v>
      </c>
      <c r="EQ52" s="314" t="s">
        <v>73</v>
      </c>
      <c r="ER52" s="286"/>
      <c r="ES52" s="287" t="s">
        <v>1239</v>
      </c>
      <c r="ET52" s="84" t="s">
        <v>1400</v>
      </c>
      <c r="EU52" s="319" t="s">
        <v>305</v>
      </c>
      <c r="EV52" s="285" t="s">
        <v>226</v>
      </c>
      <c r="EW52" s="315">
        <v>260000</v>
      </c>
    </row>
    <row r="53" spans="2:153">
      <c r="B53" s="117" t="s">
        <v>153</v>
      </c>
      <c r="C53" s="122" t="s">
        <v>107</v>
      </c>
      <c r="D53" s="111"/>
      <c r="E53" s="131" t="s">
        <v>315</v>
      </c>
      <c r="F53" s="132" t="s">
        <v>316</v>
      </c>
      <c r="G53" s="110" t="s">
        <v>317</v>
      </c>
      <c r="H53" s="108" t="s">
        <v>199</v>
      </c>
      <c r="I53" s="121">
        <v>816666</v>
      </c>
      <c r="K53" s="118" t="s">
        <v>158</v>
      </c>
      <c r="L53" s="123" t="s">
        <v>80</v>
      </c>
      <c r="M53" s="115"/>
      <c r="N53" s="133" t="s">
        <v>447</v>
      </c>
      <c r="O53" s="134" t="s">
        <v>448</v>
      </c>
      <c r="P53" s="113" t="s">
        <v>335</v>
      </c>
      <c r="Q53" s="114" t="s">
        <v>199</v>
      </c>
      <c r="R53" s="124">
        <v>525000</v>
      </c>
      <c r="T53" s="118" t="s">
        <v>158</v>
      </c>
      <c r="U53" s="123" t="s">
        <v>73</v>
      </c>
      <c r="V53" s="115"/>
      <c r="W53" s="169" t="s">
        <v>521</v>
      </c>
      <c r="X53" s="112" t="s">
        <v>499</v>
      </c>
      <c r="Y53" s="113" t="s">
        <v>242</v>
      </c>
      <c r="Z53" s="114" t="s">
        <v>207</v>
      </c>
      <c r="AA53" s="187">
        <v>1400000</v>
      </c>
      <c r="AC53" s="118" t="s">
        <v>158</v>
      </c>
      <c r="AD53" s="123" t="s">
        <v>73</v>
      </c>
      <c r="AE53" s="115"/>
      <c r="AF53" s="169" t="s">
        <v>636</v>
      </c>
      <c r="AG53" s="112" t="s">
        <v>396</v>
      </c>
      <c r="AH53" s="113" t="s">
        <v>357</v>
      </c>
      <c r="AI53" s="114" t="s">
        <v>226</v>
      </c>
      <c r="AJ53" s="187">
        <v>2500000</v>
      </c>
      <c r="AL53" s="117" t="s">
        <v>158</v>
      </c>
      <c r="AM53" s="223" t="s">
        <v>16</v>
      </c>
      <c r="AN53" s="206"/>
      <c r="AO53" s="14" t="s">
        <v>678</v>
      </c>
      <c r="AP53" s="14" t="s">
        <v>288</v>
      </c>
      <c r="AQ53" s="209" t="s">
        <v>198</v>
      </c>
      <c r="AR53" s="38" t="s">
        <v>203</v>
      </c>
      <c r="AS53" s="215">
        <v>900000</v>
      </c>
      <c r="AU53" s="117" t="s">
        <v>158</v>
      </c>
      <c r="AV53" s="255" t="s">
        <v>63</v>
      </c>
      <c r="AW53" s="247"/>
      <c r="AX53" s="249" t="s">
        <v>94</v>
      </c>
      <c r="AY53" s="249"/>
      <c r="AZ53" s="263"/>
      <c r="BA53" s="249"/>
      <c r="BB53" s="256"/>
      <c r="BD53" s="117" t="s">
        <v>158</v>
      </c>
      <c r="BE53" s="255" t="s">
        <v>16</v>
      </c>
      <c r="BF53" s="247"/>
      <c r="BG53" s="248" t="s">
        <v>860</v>
      </c>
      <c r="BH53" s="248" t="s">
        <v>339</v>
      </c>
      <c r="BI53" s="262" t="s">
        <v>335</v>
      </c>
      <c r="BJ53" s="240" t="s">
        <v>207</v>
      </c>
      <c r="BK53" s="254">
        <v>450000</v>
      </c>
      <c r="BM53" s="117" t="s">
        <v>165</v>
      </c>
      <c r="BN53" s="253" t="s">
        <v>73</v>
      </c>
      <c r="BO53" s="245"/>
      <c r="BP53" s="241" t="s">
        <v>94</v>
      </c>
      <c r="BQ53" s="241"/>
      <c r="BR53" s="262"/>
      <c r="BS53" s="239"/>
      <c r="BT53" s="254"/>
      <c r="BV53" s="117" t="s">
        <v>165</v>
      </c>
      <c r="BW53" s="253" t="s">
        <v>93</v>
      </c>
      <c r="BX53" s="245"/>
      <c r="BY53" s="241" t="s">
        <v>363</v>
      </c>
      <c r="BZ53" s="241" t="s">
        <v>364</v>
      </c>
      <c r="CA53" s="262" t="s">
        <v>239</v>
      </c>
      <c r="CB53" s="239" t="s">
        <v>207</v>
      </c>
      <c r="CC53" s="254">
        <v>1130000</v>
      </c>
      <c r="CE53" s="117" t="s">
        <v>165</v>
      </c>
      <c r="CF53" s="293" t="s">
        <v>93</v>
      </c>
      <c r="CG53" s="286"/>
      <c r="CH53" s="287" t="s">
        <v>1012</v>
      </c>
      <c r="CI53" s="287" t="s">
        <v>352</v>
      </c>
      <c r="CJ53" s="303" t="s">
        <v>223</v>
      </c>
      <c r="CK53" s="285" t="s">
        <v>226</v>
      </c>
      <c r="CL53" s="294">
        <v>650000</v>
      </c>
      <c r="CN53" s="118" t="s">
        <v>174</v>
      </c>
      <c r="CO53" s="316" t="s">
        <v>63</v>
      </c>
      <c r="CP53" s="289"/>
      <c r="CQ53" s="290" t="s">
        <v>94</v>
      </c>
      <c r="CR53" s="320"/>
      <c r="CS53" s="321"/>
      <c r="CT53" s="288"/>
      <c r="CU53" s="317"/>
      <c r="CW53" s="318" t="s">
        <v>174</v>
      </c>
      <c r="CX53" s="314" t="s">
        <v>63</v>
      </c>
      <c r="CY53" s="286"/>
      <c r="CZ53" s="287" t="s">
        <v>1153</v>
      </c>
      <c r="DA53" s="320" t="s">
        <v>1413</v>
      </c>
      <c r="DB53" s="321" t="s">
        <v>552</v>
      </c>
      <c r="DC53" s="285" t="s">
        <v>236</v>
      </c>
      <c r="DD53" s="315">
        <v>500000</v>
      </c>
      <c r="DF53" s="117" t="s">
        <v>174</v>
      </c>
      <c r="DG53" s="314" t="s">
        <v>73</v>
      </c>
      <c r="DH53" s="286"/>
      <c r="DI53" s="290" t="s">
        <v>1180</v>
      </c>
      <c r="DJ53" s="320" t="s">
        <v>574</v>
      </c>
      <c r="DK53" s="321" t="s">
        <v>258</v>
      </c>
      <c r="DL53" s="285" t="s">
        <v>207</v>
      </c>
      <c r="DM53" s="315">
        <v>1000000</v>
      </c>
      <c r="DO53" s="117" t="s">
        <v>174</v>
      </c>
      <c r="DP53" s="314" t="s">
        <v>16</v>
      </c>
      <c r="DQ53" s="286"/>
      <c r="DR53" s="287" t="s">
        <v>94</v>
      </c>
      <c r="DS53" s="320"/>
      <c r="DT53" s="321"/>
      <c r="DU53" s="285"/>
      <c r="DV53" s="315"/>
      <c r="EG53" s="328" t="s">
        <v>189</v>
      </c>
      <c r="EH53" s="314" t="s">
        <v>107</v>
      </c>
      <c r="EI53" s="286"/>
      <c r="EJ53" s="287"/>
      <c r="EK53" s="326"/>
      <c r="EL53" s="319"/>
      <c r="EM53" s="285"/>
      <c r="EN53" s="315"/>
      <c r="EP53" s="117" t="s">
        <v>791</v>
      </c>
      <c r="EQ53" s="314" t="s">
        <v>107</v>
      </c>
      <c r="ER53" s="286"/>
      <c r="ES53" s="287" t="s">
        <v>952</v>
      </c>
      <c r="ET53" s="320" t="s">
        <v>705</v>
      </c>
      <c r="EU53" s="321" t="s">
        <v>255</v>
      </c>
      <c r="EV53" s="285" t="s">
        <v>236</v>
      </c>
      <c r="EW53" s="315">
        <v>1276200</v>
      </c>
    </row>
    <row r="54" spans="2:153">
      <c r="B54" s="117" t="s">
        <v>154</v>
      </c>
      <c r="C54" s="122" t="s">
        <v>63</v>
      </c>
      <c r="D54" s="111"/>
      <c r="E54" s="131" t="s">
        <v>318</v>
      </c>
      <c r="F54" s="132" t="s">
        <v>319</v>
      </c>
      <c r="G54" s="110" t="s">
        <v>320</v>
      </c>
      <c r="H54" s="108" t="s">
        <v>203</v>
      </c>
      <c r="I54" s="121">
        <v>600000</v>
      </c>
      <c r="K54" s="117" t="s">
        <v>160</v>
      </c>
      <c r="L54" s="120" t="s">
        <v>63</v>
      </c>
      <c r="M54" s="145"/>
      <c r="N54" s="159" t="s">
        <v>449</v>
      </c>
      <c r="O54" s="160" t="s">
        <v>212</v>
      </c>
      <c r="P54" s="147" t="s">
        <v>252</v>
      </c>
      <c r="Q54" s="145" t="s">
        <v>203</v>
      </c>
      <c r="R54" s="154">
        <v>1325000</v>
      </c>
      <c r="T54" s="117" t="s">
        <v>160</v>
      </c>
      <c r="U54" s="120" t="s">
        <v>81</v>
      </c>
      <c r="V54" s="145"/>
      <c r="W54" s="172" t="s">
        <v>520</v>
      </c>
      <c r="X54" s="177" t="s">
        <v>500</v>
      </c>
      <c r="Y54" s="147" t="s">
        <v>360</v>
      </c>
      <c r="Z54" s="145" t="s">
        <v>281</v>
      </c>
      <c r="AA54" s="188">
        <v>700000</v>
      </c>
      <c r="AC54" s="117" t="s">
        <v>160</v>
      </c>
      <c r="AD54" s="199" t="s">
        <v>82</v>
      </c>
      <c r="AE54" s="145"/>
      <c r="AF54" s="172"/>
      <c r="AG54" s="177"/>
      <c r="AH54" s="147"/>
      <c r="AI54" s="145"/>
      <c r="AJ54" s="188"/>
      <c r="AL54" s="116" t="s">
        <v>160</v>
      </c>
      <c r="AM54" s="226" t="s">
        <v>82</v>
      </c>
      <c r="AN54" s="227"/>
      <c r="AO54" s="228" t="s">
        <v>679</v>
      </c>
      <c r="AP54" s="228" t="s">
        <v>726</v>
      </c>
      <c r="AQ54" s="229" t="s">
        <v>206</v>
      </c>
      <c r="AR54" s="230" t="s">
        <v>217</v>
      </c>
      <c r="AS54" s="237">
        <v>850000</v>
      </c>
      <c r="AU54" s="116" t="s">
        <v>160</v>
      </c>
      <c r="AV54" s="253" t="s">
        <v>107</v>
      </c>
      <c r="AW54" s="245"/>
      <c r="AX54" s="241" t="s">
        <v>784</v>
      </c>
      <c r="AY54" s="241" t="s">
        <v>781</v>
      </c>
      <c r="AZ54" s="262" t="s">
        <v>385</v>
      </c>
      <c r="BA54" s="239" t="s">
        <v>226</v>
      </c>
      <c r="BB54" s="254">
        <v>2535000</v>
      </c>
      <c r="BD54" s="116" t="s">
        <v>160</v>
      </c>
      <c r="BE54" s="253" t="s">
        <v>83</v>
      </c>
      <c r="BF54" s="245"/>
      <c r="BG54" s="241" t="s">
        <v>861</v>
      </c>
      <c r="BH54" s="241" t="s">
        <v>754</v>
      </c>
      <c r="BI54" s="268" t="s">
        <v>223</v>
      </c>
      <c r="BJ54" s="243" t="s">
        <v>265</v>
      </c>
      <c r="BK54" s="276">
        <v>850000</v>
      </c>
      <c r="BM54" s="117" t="s">
        <v>166</v>
      </c>
      <c r="BN54" s="255" t="s">
        <v>81</v>
      </c>
      <c r="BO54" s="247"/>
      <c r="BP54" s="248" t="s">
        <v>900</v>
      </c>
      <c r="BQ54" s="248" t="s">
        <v>21</v>
      </c>
      <c r="BR54" s="263" t="s">
        <v>239</v>
      </c>
      <c r="BS54" s="249" t="s">
        <v>226</v>
      </c>
      <c r="BT54" s="256">
        <v>650000</v>
      </c>
      <c r="BV54" s="117" t="s">
        <v>166</v>
      </c>
      <c r="BW54" s="255" t="s">
        <v>63</v>
      </c>
      <c r="BX54" s="247"/>
      <c r="BY54" s="248" t="s">
        <v>957</v>
      </c>
      <c r="BZ54" s="248" t="s">
        <v>975</v>
      </c>
      <c r="CA54" s="263" t="s">
        <v>552</v>
      </c>
      <c r="CB54" s="249" t="s">
        <v>207</v>
      </c>
      <c r="CC54" s="256">
        <v>650000</v>
      </c>
      <c r="CE54" s="117" t="s">
        <v>166</v>
      </c>
      <c r="CF54" s="295" t="s">
        <v>63</v>
      </c>
      <c r="CG54" s="289"/>
      <c r="CH54" s="290" t="s">
        <v>1013</v>
      </c>
      <c r="CI54" s="290" t="s">
        <v>585</v>
      </c>
      <c r="CJ54" s="304" t="s">
        <v>340</v>
      </c>
      <c r="CK54" s="288" t="s">
        <v>220</v>
      </c>
      <c r="CL54" s="296">
        <v>400000</v>
      </c>
      <c r="CW54" s="117" t="s">
        <v>178</v>
      </c>
      <c r="CX54" s="312" t="s">
        <v>16</v>
      </c>
      <c r="CY54" s="283"/>
      <c r="CZ54" s="284" t="s">
        <v>1154</v>
      </c>
      <c r="DA54" s="84" t="s">
        <v>573</v>
      </c>
      <c r="DB54" s="319" t="s">
        <v>223</v>
      </c>
      <c r="DC54" s="282" t="s">
        <v>1387</v>
      </c>
      <c r="DD54" s="313">
        <v>450000</v>
      </c>
      <c r="DF54" s="327" t="s">
        <v>178</v>
      </c>
      <c r="DG54" s="312" t="s">
        <v>80</v>
      </c>
      <c r="DH54" s="283"/>
      <c r="DI54" s="287" t="s">
        <v>94</v>
      </c>
      <c r="DJ54" s="84"/>
      <c r="DK54" s="319"/>
      <c r="DL54" s="282"/>
      <c r="DM54" s="313"/>
      <c r="DO54" s="116" t="s">
        <v>178</v>
      </c>
      <c r="DP54" s="312" t="s">
        <v>93</v>
      </c>
      <c r="DQ54" s="283"/>
      <c r="DR54" s="284" t="s">
        <v>94</v>
      </c>
      <c r="DS54" s="84"/>
      <c r="DT54" s="319"/>
      <c r="DU54" s="282"/>
      <c r="DV54" s="313"/>
      <c r="EG54" s="328" t="s">
        <v>190</v>
      </c>
      <c r="EH54" s="314" t="s">
        <v>75</v>
      </c>
      <c r="EI54" s="286"/>
      <c r="EJ54" s="287"/>
      <c r="EK54" s="326"/>
      <c r="EL54" s="319"/>
      <c r="EM54" s="285"/>
      <c r="EN54" s="315"/>
      <c r="EP54" s="116" t="s">
        <v>702</v>
      </c>
      <c r="EQ54" s="312" t="s">
        <v>107</v>
      </c>
      <c r="ER54" s="283"/>
      <c r="ES54" s="284" t="s">
        <v>954</v>
      </c>
      <c r="ET54" s="84" t="s">
        <v>222</v>
      </c>
      <c r="EU54" s="319" t="s">
        <v>335</v>
      </c>
      <c r="EV54" s="282" t="s">
        <v>207</v>
      </c>
      <c r="EW54" s="313">
        <v>400000</v>
      </c>
    </row>
    <row r="55" spans="2:153">
      <c r="B55" s="117" t="s">
        <v>155</v>
      </c>
      <c r="C55" s="122" t="s">
        <v>73</v>
      </c>
      <c r="D55" s="111"/>
      <c r="E55" s="131" t="s">
        <v>321</v>
      </c>
      <c r="F55" s="132" t="s">
        <v>209</v>
      </c>
      <c r="G55" s="110" t="s">
        <v>312</v>
      </c>
      <c r="H55" s="108" t="s">
        <v>199</v>
      </c>
      <c r="I55" s="121">
        <v>1000000</v>
      </c>
      <c r="K55" s="117" t="s">
        <v>161</v>
      </c>
      <c r="L55" s="122" t="s">
        <v>81</v>
      </c>
      <c r="M55" s="111"/>
      <c r="N55" s="161" t="s">
        <v>450</v>
      </c>
      <c r="O55" s="162" t="s">
        <v>451</v>
      </c>
      <c r="P55" s="148" t="s">
        <v>213</v>
      </c>
      <c r="Q55" s="149" t="s">
        <v>207</v>
      </c>
      <c r="R55" s="121">
        <v>840000</v>
      </c>
      <c r="T55" s="117" t="s">
        <v>161</v>
      </c>
      <c r="U55" s="122" t="s">
        <v>63</v>
      </c>
      <c r="V55" s="111"/>
      <c r="W55" s="168" t="s">
        <v>94</v>
      </c>
      <c r="X55" s="111"/>
      <c r="Y55" s="148"/>
      <c r="Z55" s="149"/>
      <c r="AA55" s="186"/>
      <c r="AC55" s="117" t="s">
        <v>161</v>
      </c>
      <c r="AD55" s="122" t="s">
        <v>81</v>
      </c>
      <c r="AE55" s="111"/>
      <c r="AF55" s="197" t="s">
        <v>637</v>
      </c>
      <c r="AG55" s="198" t="s">
        <v>564</v>
      </c>
      <c r="AH55" s="148" t="s">
        <v>552</v>
      </c>
      <c r="AI55" s="149" t="s">
        <v>265</v>
      </c>
      <c r="AJ55" s="186">
        <v>3500000</v>
      </c>
      <c r="AL55" s="117" t="s">
        <v>161</v>
      </c>
      <c r="AM55" s="214" t="s">
        <v>80</v>
      </c>
      <c r="AN55" s="206"/>
      <c r="AO55" s="14" t="s">
        <v>680</v>
      </c>
      <c r="AP55" s="14" t="s">
        <v>727</v>
      </c>
      <c r="AQ55" s="209" t="s">
        <v>465</v>
      </c>
      <c r="AR55" s="38" t="s">
        <v>207</v>
      </c>
      <c r="AS55" s="215">
        <v>522500</v>
      </c>
      <c r="AU55" s="117" t="s">
        <v>161</v>
      </c>
      <c r="AV55" s="253" t="s">
        <v>81</v>
      </c>
      <c r="AW55" s="245"/>
      <c r="AX55" s="241" t="s">
        <v>783</v>
      </c>
      <c r="AY55" s="241" t="s">
        <v>712</v>
      </c>
      <c r="AZ55" s="262" t="s">
        <v>239</v>
      </c>
      <c r="BA55" s="239" t="s">
        <v>207</v>
      </c>
      <c r="BB55" s="254">
        <v>475000</v>
      </c>
      <c r="BD55" s="117" t="s">
        <v>161</v>
      </c>
      <c r="BE55" s="253" t="s">
        <v>107</v>
      </c>
      <c r="BF55" s="245"/>
      <c r="BG55" s="241" t="s">
        <v>526</v>
      </c>
      <c r="BH55" s="241" t="s">
        <v>497</v>
      </c>
      <c r="BI55" s="262" t="s">
        <v>305</v>
      </c>
      <c r="BJ55" s="240" t="s">
        <v>203</v>
      </c>
      <c r="BK55" s="254">
        <v>525000</v>
      </c>
      <c r="BM55" s="116" t="s">
        <v>169</v>
      </c>
      <c r="BN55" s="279" t="s">
        <v>63</v>
      </c>
      <c r="BO55" s="278"/>
      <c r="BP55" s="267" t="s">
        <v>901</v>
      </c>
      <c r="BQ55" s="267" t="s">
        <v>918</v>
      </c>
      <c r="BR55" s="268" t="s">
        <v>210</v>
      </c>
      <c r="BS55" s="277" t="s">
        <v>217</v>
      </c>
      <c r="BT55" s="276">
        <v>456000</v>
      </c>
      <c r="BV55" s="116" t="s">
        <v>169</v>
      </c>
      <c r="BW55" s="279" t="s">
        <v>107</v>
      </c>
      <c r="BX55" s="278"/>
      <c r="BY55" s="267" t="s">
        <v>94</v>
      </c>
      <c r="BZ55" s="267"/>
      <c r="CA55" s="268"/>
      <c r="CB55" s="277"/>
      <c r="CC55" s="276"/>
      <c r="CE55" s="116" t="s">
        <v>169</v>
      </c>
      <c r="CF55" s="291" t="s">
        <v>81</v>
      </c>
      <c r="CG55" s="283"/>
      <c r="CH55" s="284" t="s">
        <v>1014</v>
      </c>
      <c r="CI55" s="284" t="s">
        <v>1069</v>
      </c>
      <c r="CJ55" s="302" t="s">
        <v>320</v>
      </c>
      <c r="CK55" s="282" t="s">
        <v>226</v>
      </c>
      <c r="CL55" s="292">
        <v>450000</v>
      </c>
      <c r="CW55" s="117" t="s">
        <v>179</v>
      </c>
      <c r="CX55" s="314" t="s">
        <v>93</v>
      </c>
      <c r="CY55" s="286"/>
      <c r="CZ55" s="287" t="s">
        <v>94</v>
      </c>
      <c r="DA55" s="84"/>
      <c r="DB55" s="319"/>
      <c r="DC55" s="285"/>
      <c r="DD55" s="315"/>
      <c r="DF55" s="328" t="s">
        <v>179</v>
      </c>
      <c r="DG55" s="314" t="s">
        <v>93</v>
      </c>
      <c r="DH55" s="286"/>
      <c r="DI55" s="287" t="s">
        <v>807</v>
      </c>
      <c r="DJ55" s="84" t="s">
        <v>311</v>
      </c>
      <c r="DK55" s="319" t="s">
        <v>552</v>
      </c>
      <c r="DL55" s="285" t="s">
        <v>236</v>
      </c>
      <c r="DM55" s="315">
        <v>425000</v>
      </c>
      <c r="DO55" s="117" t="s">
        <v>179</v>
      </c>
      <c r="DP55" s="314" t="s">
        <v>107</v>
      </c>
      <c r="DQ55" s="286"/>
      <c r="DR55" s="287" t="s">
        <v>94</v>
      </c>
      <c r="DS55" s="84"/>
      <c r="DT55" s="319"/>
      <c r="DU55" s="285"/>
      <c r="DV55" s="315"/>
      <c r="EG55" s="318" t="s">
        <v>191</v>
      </c>
      <c r="EH55" s="316" t="s">
        <v>80</v>
      </c>
      <c r="EI55" s="289"/>
      <c r="EJ55" s="290"/>
      <c r="EK55" s="320"/>
      <c r="EL55" s="321"/>
      <c r="EM55" s="288"/>
      <c r="EN55" s="317"/>
      <c r="EP55" s="117" t="s">
        <v>795</v>
      </c>
      <c r="EQ55" s="314" t="s">
        <v>73</v>
      </c>
      <c r="ER55" s="286"/>
      <c r="ES55" s="287" t="s">
        <v>1240</v>
      </c>
      <c r="ET55" s="84" t="s">
        <v>472</v>
      </c>
      <c r="EU55" s="319" t="s">
        <v>320</v>
      </c>
      <c r="EV55" s="285" t="s">
        <v>199</v>
      </c>
      <c r="EW55" s="315">
        <v>360000</v>
      </c>
    </row>
    <row r="56" spans="2:153">
      <c r="B56" s="117" t="s">
        <v>156</v>
      </c>
      <c r="C56" s="122" t="s">
        <v>81</v>
      </c>
      <c r="D56" s="111"/>
      <c r="E56" s="131" t="s">
        <v>322</v>
      </c>
      <c r="F56" s="132" t="s">
        <v>21</v>
      </c>
      <c r="G56" s="110" t="s">
        <v>216</v>
      </c>
      <c r="H56" s="108" t="s">
        <v>220</v>
      </c>
      <c r="I56" s="121">
        <v>875000</v>
      </c>
      <c r="K56" s="117" t="s">
        <v>162</v>
      </c>
      <c r="L56" s="122" t="s">
        <v>107</v>
      </c>
      <c r="M56" s="111"/>
      <c r="N56" s="131" t="s">
        <v>452</v>
      </c>
      <c r="O56" s="132" t="s">
        <v>453</v>
      </c>
      <c r="P56" s="110" t="s">
        <v>360</v>
      </c>
      <c r="Q56" s="108" t="s">
        <v>226</v>
      </c>
      <c r="R56" s="121">
        <v>3000000</v>
      </c>
      <c r="T56" s="117" t="s">
        <v>162</v>
      </c>
      <c r="U56" s="122" t="s">
        <v>93</v>
      </c>
      <c r="V56" s="111"/>
      <c r="W56" s="167" t="s">
        <v>519</v>
      </c>
      <c r="X56" s="109" t="s">
        <v>209</v>
      </c>
      <c r="Y56" s="110" t="s">
        <v>202</v>
      </c>
      <c r="Z56" s="108" t="s">
        <v>207</v>
      </c>
      <c r="AA56" s="186">
        <v>950000</v>
      </c>
      <c r="AC56" s="117" t="s">
        <v>162</v>
      </c>
      <c r="AD56" s="122" t="s">
        <v>107</v>
      </c>
      <c r="AE56" s="111"/>
      <c r="AF56" s="167" t="s">
        <v>638</v>
      </c>
      <c r="AG56" s="109" t="s">
        <v>359</v>
      </c>
      <c r="AH56" s="110" t="s">
        <v>335</v>
      </c>
      <c r="AI56" s="108" t="s">
        <v>217</v>
      </c>
      <c r="AJ56" s="186">
        <v>850000</v>
      </c>
      <c r="AL56" s="117" t="s">
        <v>162</v>
      </c>
      <c r="AM56" s="214" t="s">
        <v>81</v>
      </c>
      <c r="AN56" s="206"/>
      <c r="AO56" s="38" t="s">
        <v>94</v>
      </c>
      <c r="AP56" s="38"/>
      <c r="AQ56" s="210"/>
      <c r="AR56" s="202"/>
      <c r="AS56" s="215"/>
      <c r="AU56" s="117" t="s">
        <v>162</v>
      </c>
      <c r="AV56" s="253" t="s">
        <v>83</v>
      </c>
      <c r="AW56" s="245"/>
      <c r="AX56" s="239" t="s">
        <v>94</v>
      </c>
      <c r="AY56" s="239"/>
      <c r="AZ56" s="262"/>
      <c r="BA56" s="239"/>
      <c r="BB56" s="254"/>
      <c r="BD56" s="117" t="s">
        <v>162</v>
      </c>
      <c r="BE56" s="253" t="s">
        <v>63</v>
      </c>
      <c r="BF56" s="245"/>
      <c r="BG56" s="239" t="s">
        <v>94</v>
      </c>
      <c r="BH56" s="239"/>
      <c r="BI56" s="262"/>
      <c r="BJ56" s="240"/>
      <c r="BK56" s="254"/>
      <c r="BM56" s="117" t="s">
        <v>170</v>
      </c>
      <c r="BN56" s="253" t="s">
        <v>93</v>
      </c>
      <c r="BO56" s="245"/>
      <c r="BP56" s="241" t="s">
        <v>94</v>
      </c>
      <c r="BQ56" s="241"/>
      <c r="BR56" s="262"/>
      <c r="BS56" s="239"/>
      <c r="BT56" s="254"/>
      <c r="BV56" s="117" t="s">
        <v>170</v>
      </c>
      <c r="BW56" s="253" t="s">
        <v>81</v>
      </c>
      <c r="BX56" s="245"/>
      <c r="BY56" s="241" t="s">
        <v>958</v>
      </c>
      <c r="BZ56" s="241" t="s">
        <v>43</v>
      </c>
      <c r="CA56" s="262" t="s">
        <v>229</v>
      </c>
      <c r="CB56" s="239" t="s">
        <v>207</v>
      </c>
      <c r="CC56" s="254">
        <v>875000</v>
      </c>
      <c r="CE56" s="117" t="s">
        <v>170</v>
      </c>
      <c r="CF56" s="293" t="s">
        <v>107</v>
      </c>
      <c r="CG56" s="286"/>
      <c r="CH56" s="287" t="s">
        <v>433</v>
      </c>
      <c r="CI56" s="287" t="s">
        <v>498</v>
      </c>
      <c r="CJ56" s="303" t="s">
        <v>72</v>
      </c>
      <c r="CK56" s="285" t="s">
        <v>207</v>
      </c>
      <c r="CL56" s="294">
        <v>600000</v>
      </c>
      <c r="CW56" s="117" t="s">
        <v>180</v>
      </c>
      <c r="CX56" s="314" t="s">
        <v>107</v>
      </c>
      <c r="CY56" s="286"/>
      <c r="CZ56" s="287" t="s">
        <v>94</v>
      </c>
      <c r="DA56" s="84"/>
      <c r="DB56" s="319"/>
      <c r="DC56" s="285"/>
      <c r="DD56" s="315"/>
      <c r="DF56" s="328" t="s">
        <v>180</v>
      </c>
      <c r="DG56" s="314" t="s">
        <v>63</v>
      </c>
      <c r="DH56" s="286"/>
      <c r="DI56" s="287" t="s">
        <v>1181</v>
      </c>
      <c r="DJ56" s="84" t="s">
        <v>1428</v>
      </c>
      <c r="DK56" s="319" t="s">
        <v>245</v>
      </c>
      <c r="DL56" s="285" t="s">
        <v>220</v>
      </c>
      <c r="DM56" s="315">
        <v>800000</v>
      </c>
      <c r="DO56" s="117" t="s">
        <v>180</v>
      </c>
      <c r="DP56" s="314" t="s">
        <v>63</v>
      </c>
      <c r="DQ56" s="286"/>
      <c r="DR56" s="287" t="s">
        <v>1208</v>
      </c>
      <c r="DS56" s="84" t="s">
        <v>504</v>
      </c>
      <c r="DT56" s="319" t="s">
        <v>261</v>
      </c>
      <c r="DU56" s="285" t="s">
        <v>199</v>
      </c>
      <c r="DV56" s="315">
        <v>400000</v>
      </c>
      <c r="EP56" s="117" t="s">
        <v>796</v>
      </c>
      <c r="EQ56" s="314" t="s">
        <v>80</v>
      </c>
      <c r="ER56" s="286"/>
      <c r="ES56" s="287" t="s">
        <v>1241</v>
      </c>
      <c r="ET56" s="84" t="s">
        <v>382</v>
      </c>
      <c r="EU56" s="319" t="s">
        <v>255</v>
      </c>
      <c r="EV56" s="285" t="s">
        <v>207</v>
      </c>
      <c r="EW56" s="315">
        <v>900000</v>
      </c>
    </row>
    <row r="57" spans="2:153">
      <c r="B57" s="117" t="s">
        <v>157</v>
      </c>
      <c r="C57" s="122" t="s">
        <v>80</v>
      </c>
      <c r="D57" s="111"/>
      <c r="E57" s="131" t="s">
        <v>323</v>
      </c>
      <c r="F57" s="132" t="s">
        <v>324</v>
      </c>
      <c r="G57" s="110" t="s">
        <v>264</v>
      </c>
      <c r="H57" s="108" t="s">
        <v>207</v>
      </c>
      <c r="I57" s="121">
        <v>3750000</v>
      </c>
      <c r="K57" s="117" t="s">
        <v>163</v>
      </c>
      <c r="L57" s="122" t="s">
        <v>93</v>
      </c>
      <c r="M57" s="111"/>
      <c r="N57" s="161" t="s">
        <v>327</v>
      </c>
      <c r="O57" s="162" t="s">
        <v>327</v>
      </c>
      <c r="P57" s="148" t="s">
        <v>327</v>
      </c>
      <c r="Q57" s="149" t="s">
        <v>327</v>
      </c>
      <c r="R57" s="121" t="s">
        <v>327</v>
      </c>
      <c r="T57" s="117" t="s">
        <v>163</v>
      </c>
      <c r="U57" s="122" t="s">
        <v>16</v>
      </c>
      <c r="V57" s="111"/>
      <c r="W57" s="168" t="s">
        <v>94</v>
      </c>
      <c r="X57" s="111"/>
      <c r="Y57" s="110"/>
      <c r="Z57" s="149"/>
      <c r="AA57" s="186"/>
      <c r="AC57" s="117" t="s">
        <v>163</v>
      </c>
      <c r="AD57" s="122" t="s">
        <v>93</v>
      </c>
      <c r="AE57" s="111"/>
      <c r="AF57" s="197"/>
      <c r="AG57" s="198"/>
      <c r="AH57" s="148"/>
      <c r="AI57" s="149"/>
      <c r="AJ57" s="186"/>
      <c r="AL57" s="117" t="s">
        <v>163</v>
      </c>
      <c r="AM57" s="214" t="s">
        <v>63</v>
      </c>
      <c r="AN57" s="206"/>
      <c r="AO57" s="14" t="s">
        <v>681</v>
      </c>
      <c r="AP57" s="14" t="s">
        <v>728</v>
      </c>
      <c r="AQ57" s="209" t="s">
        <v>229</v>
      </c>
      <c r="AR57" s="38" t="s">
        <v>226</v>
      </c>
      <c r="AS57" s="215">
        <v>550000</v>
      </c>
      <c r="AU57" s="117" t="s">
        <v>163</v>
      </c>
      <c r="AV57" s="253" t="s">
        <v>80</v>
      </c>
      <c r="AW57" s="245"/>
      <c r="AX57" s="252" t="s">
        <v>441</v>
      </c>
      <c r="AY57" s="252" t="s">
        <v>359</v>
      </c>
      <c r="AZ57" s="262" t="s">
        <v>360</v>
      </c>
      <c r="BA57" s="239" t="s">
        <v>236</v>
      </c>
      <c r="BB57" s="254">
        <v>800000</v>
      </c>
      <c r="BD57" s="117" t="s">
        <v>163</v>
      </c>
      <c r="BE57" s="253" t="s">
        <v>93</v>
      </c>
      <c r="BF57" s="245"/>
      <c r="BG57" s="239" t="s">
        <v>94</v>
      </c>
      <c r="BH57" s="239"/>
      <c r="BI57" s="262"/>
      <c r="BJ57" s="240"/>
      <c r="BK57" s="254"/>
      <c r="BM57" s="117" t="s">
        <v>171</v>
      </c>
      <c r="BN57" s="253" t="s">
        <v>107</v>
      </c>
      <c r="BO57" s="245"/>
      <c r="BP57" s="241" t="s">
        <v>740</v>
      </c>
      <c r="BQ57" s="241" t="s">
        <v>917</v>
      </c>
      <c r="BR57" s="262" t="s">
        <v>247</v>
      </c>
      <c r="BS57" s="239" t="s">
        <v>207</v>
      </c>
      <c r="BT57" s="254">
        <v>621000</v>
      </c>
      <c r="BV57" s="117" t="s">
        <v>171</v>
      </c>
      <c r="BW57" s="253" t="s">
        <v>80</v>
      </c>
      <c r="BX57" s="245"/>
      <c r="BY57" s="241" t="s">
        <v>94</v>
      </c>
      <c r="BZ57" s="241"/>
      <c r="CA57" s="262"/>
      <c r="CB57" s="239"/>
      <c r="CC57" s="254"/>
      <c r="CE57" s="117" t="s">
        <v>171</v>
      </c>
      <c r="CF57" s="293" t="s">
        <v>80</v>
      </c>
      <c r="CG57" s="286"/>
      <c r="CH57" s="287" t="s">
        <v>94</v>
      </c>
      <c r="CI57" s="287"/>
      <c r="CJ57" s="303"/>
      <c r="CK57" s="285"/>
      <c r="CL57" s="294"/>
      <c r="CW57" s="117" t="s">
        <v>181</v>
      </c>
      <c r="CX57" s="314" t="s">
        <v>73</v>
      </c>
      <c r="CY57" s="286"/>
      <c r="CZ57" s="287" t="s">
        <v>838</v>
      </c>
      <c r="DA57" s="84" t="s">
        <v>591</v>
      </c>
      <c r="DB57" s="319" t="s">
        <v>340</v>
      </c>
      <c r="DC57" s="285" t="s">
        <v>207</v>
      </c>
      <c r="DD57" s="315">
        <v>925000</v>
      </c>
      <c r="DF57" s="328" t="s">
        <v>181</v>
      </c>
      <c r="DG57" s="314" t="s">
        <v>107</v>
      </c>
      <c r="DH57" s="286"/>
      <c r="DI57" s="287" t="s">
        <v>1182</v>
      </c>
      <c r="DJ57" s="84" t="s">
        <v>574</v>
      </c>
      <c r="DK57" s="319" t="s">
        <v>210</v>
      </c>
      <c r="DL57" s="285" t="s">
        <v>199</v>
      </c>
      <c r="DM57" s="315">
        <v>2050000</v>
      </c>
      <c r="DO57" s="117" t="s">
        <v>181</v>
      </c>
      <c r="DP57" s="314" t="s">
        <v>73</v>
      </c>
      <c r="DQ57" s="286"/>
      <c r="DR57" s="287" t="s">
        <v>237</v>
      </c>
      <c r="DS57" s="84" t="s">
        <v>740</v>
      </c>
      <c r="DT57" s="319" t="s">
        <v>385</v>
      </c>
      <c r="DU57" s="285" t="s">
        <v>281</v>
      </c>
      <c r="DV57" s="315">
        <v>1100000</v>
      </c>
      <c r="EP57" s="117" t="s">
        <v>797</v>
      </c>
      <c r="EQ57" s="314" t="s">
        <v>75</v>
      </c>
      <c r="ER57" s="286"/>
      <c r="ES57" s="287" t="s">
        <v>1507</v>
      </c>
      <c r="ET57" s="320" t="s">
        <v>1506</v>
      </c>
      <c r="EU57" s="321" t="s">
        <v>213</v>
      </c>
      <c r="EV57" s="285" t="s">
        <v>207</v>
      </c>
      <c r="EW57" s="315">
        <v>600000</v>
      </c>
    </row>
    <row r="58" spans="2:153">
      <c r="B58" s="117" t="s">
        <v>158</v>
      </c>
      <c r="C58" s="122" t="s">
        <v>16</v>
      </c>
      <c r="D58" s="111"/>
      <c r="E58" s="131" t="s">
        <v>325</v>
      </c>
      <c r="F58" s="132" t="s">
        <v>326</v>
      </c>
      <c r="G58" s="110" t="s">
        <v>223</v>
      </c>
      <c r="H58" s="108" t="s">
        <v>199</v>
      </c>
      <c r="I58" s="121">
        <v>1000000</v>
      </c>
      <c r="K58" s="117" t="s">
        <v>164</v>
      </c>
      <c r="L58" s="122" t="s">
        <v>82</v>
      </c>
      <c r="M58" s="111"/>
      <c r="N58" s="131" t="s">
        <v>454</v>
      </c>
      <c r="O58" s="132" t="s">
        <v>455</v>
      </c>
      <c r="P58" s="110" t="s">
        <v>320</v>
      </c>
      <c r="Q58" s="108" t="s">
        <v>203</v>
      </c>
      <c r="R58" s="121">
        <v>900000</v>
      </c>
      <c r="T58" s="117" t="s">
        <v>164</v>
      </c>
      <c r="U58" s="122" t="s">
        <v>107</v>
      </c>
      <c r="V58" s="111"/>
      <c r="W58" s="168" t="s">
        <v>518</v>
      </c>
      <c r="X58" s="111" t="s">
        <v>215</v>
      </c>
      <c r="Y58" s="110" t="s">
        <v>213</v>
      </c>
      <c r="Z58" s="108" t="s">
        <v>207</v>
      </c>
      <c r="AA58" s="186">
        <v>525000</v>
      </c>
      <c r="AC58" s="117" t="s">
        <v>164</v>
      </c>
      <c r="AD58" s="122" t="s">
        <v>80</v>
      </c>
      <c r="AE58" s="111"/>
      <c r="AF58" s="168" t="s">
        <v>639</v>
      </c>
      <c r="AG58" s="111" t="s">
        <v>415</v>
      </c>
      <c r="AH58" s="110" t="s">
        <v>276</v>
      </c>
      <c r="AI58" s="108" t="s">
        <v>207</v>
      </c>
      <c r="AJ58" s="186">
        <v>900000</v>
      </c>
      <c r="AL58" s="117" t="s">
        <v>164</v>
      </c>
      <c r="AM58" s="214" t="s">
        <v>93</v>
      </c>
      <c r="AN58" s="206"/>
      <c r="AO58" s="38" t="s">
        <v>94</v>
      </c>
      <c r="AP58" s="38"/>
      <c r="AQ58" s="210"/>
      <c r="AR58" s="202"/>
      <c r="AS58" s="215"/>
      <c r="AU58" s="117" t="s">
        <v>164</v>
      </c>
      <c r="AV58" s="253" t="s">
        <v>73</v>
      </c>
      <c r="AW58" s="245"/>
      <c r="AX58" s="241" t="s">
        <v>782</v>
      </c>
      <c r="AY58" s="241" t="s">
        <v>352</v>
      </c>
      <c r="AZ58" s="262" t="s">
        <v>276</v>
      </c>
      <c r="BA58" s="239" t="s">
        <v>203</v>
      </c>
      <c r="BB58" s="254">
        <v>625000</v>
      </c>
      <c r="BD58" s="117" t="s">
        <v>164</v>
      </c>
      <c r="BE58" s="253" t="s">
        <v>73</v>
      </c>
      <c r="BF58" s="245"/>
      <c r="BG58" s="241" t="s">
        <v>446</v>
      </c>
      <c r="BH58" s="241" t="s">
        <v>494</v>
      </c>
      <c r="BI58" s="262" t="s">
        <v>305</v>
      </c>
      <c r="BJ58" s="240" t="s">
        <v>199</v>
      </c>
      <c r="BK58" s="254">
        <v>6500000</v>
      </c>
      <c r="BM58" s="117" t="s">
        <v>172</v>
      </c>
      <c r="BN58" s="253" t="s">
        <v>16</v>
      </c>
      <c r="BO58" s="245"/>
      <c r="BP58" s="241" t="s">
        <v>919</v>
      </c>
      <c r="BQ58" s="241" t="s">
        <v>924</v>
      </c>
      <c r="BR58" s="262" t="s">
        <v>360</v>
      </c>
      <c r="BS58" s="239" t="s">
        <v>207</v>
      </c>
      <c r="BT58" s="254">
        <v>450000</v>
      </c>
      <c r="BV58" s="117" t="s">
        <v>172</v>
      </c>
      <c r="BW58" s="253" t="s">
        <v>73</v>
      </c>
      <c r="BX58" s="245"/>
      <c r="BY58" s="241" t="s">
        <v>959</v>
      </c>
      <c r="BZ58" s="241" t="s">
        <v>339</v>
      </c>
      <c r="CA58" s="262" t="s">
        <v>202</v>
      </c>
      <c r="CB58" s="239" t="s">
        <v>207</v>
      </c>
      <c r="CC58" s="254">
        <v>515000</v>
      </c>
      <c r="CE58" s="117" t="s">
        <v>172</v>
      </c>
      <c r="CF58" s="293" t="s">
        <v>16</v>
      </c>
      <c r="CG58" s="286"/>
      <c r="CH58" s="287" t="s">
        <v>94</v>
      </c>
      <c r="CI58" s="287"/>
      <c r="CJ58" s="303"/>
      <c r="CK58" s="285"/>
      <c r="CL58" s="294"/>
      <c r="CW58" s="117" t="s">
        <v>182</v>
      </c>
      <c r="CX58" s="314" t="s">
        <v>80</v>
      </c>
      <c r="CY58" s="286"/>
      <c r="CZ58" s="287" t="s">
        <v>94</v>
      </c>
      <c r="DA58" s="84"/>
      <c r="DB58" s="319"/>
      <c r="DC58" s="285"/>
      <c r="DD58" s="315"/>
      <c r="DF58" s="328" t="s">
        <v>182</v>
      </c>
      <c r="DG58" s="314" t="s">
        <v>16</v>
      </c>
      <c r="DH58" s="286"/>
      <c r="DI58" s="287" t="s">
        <v>94</v>
      </c>
      <c r="DJ58" s="84"/>
      <c r="DK58" s="319"/>
      <c r="DL58" s="285"/>
      <c r="DM58" s="315"/>
      <c r="DO58" s="117" t="s">
        <v>182</v>
      </c>
      <c r="DP58" s="314" t="s">
        <v>80</v>
      </c>
      <c r="DQ58" s="286"/>
      <c r="DR58" s="287" t="s">
        <v>94</v>
      </c>
      <c r="DS58" s="84"/>
      <c r="DT58" s="319"/>
      <c r="DU58" s="285"/>
      <c r="DV58" s="315"/>
      <c r="EP58" s="116" t="s">
        <v>703</v>
      </c>
      <c r="EQ58" s="312" t="s">
        <v>75</v>
      </c>
      <c r="ER58" s="283"/>
      <c r="ES58" s="284" t="s">
        <v>1242</v>
      </c>
      <c r="ET58" s="84" t="s">
        <v>969</v>
      </c>
      <c r="EU58" s="319" t="s">
        <v>305</v>
      </c>
      <c r="EV58" s="282" t="s">
        <v>207</v>
      </c>
      <c r="EW58" s="313">
        <v>375000</v>
      </c>
    </row>
    <row r="59" spans="2:153">
      <c r="B59" s="118" t="s">
        <v>159</v>
      </c>
      <c r="C59" s="123" t="s">
        <v>82</v>
      </c>
      <c r="D59" s="115"/>
      <c r="E59" s="133" t="s">
        <v>327</v>
      </c>
      <c r="F59" s="134" t="s">
        <v>327</v>
      </c>
      <c r="G59" s="113" t="s">
        <v>327</v>
      </c>
      <c r="H59" s="114" t="s">
        <v>327</v>
      </c>
      <c r="I59" s="124" t="s">
        <v>327</v>
      </c>
      <c r="K59" s="117" t="s">
        <v>165</v>
      </c>
      <c r="L59" s="122" t="s">
        <v>16</v>
      </c>
      <c r="M59" s="111"/>
      <c r="N59" s="131" t="s">
        <v>327</v>
      </c>
      <c r="O59" s="132" t="s">
        <v>327</v>
      </c>
      <c r="P59" s="110" t="s">
        <v>327</v>
      </c>
      <c r="Q59" s="108" t="s">
        <v>327</v>
      </c>
      <c r="R59" s="121" t="s">
        <v>327</v>
      </c>
      <c r="T59" s="117" t="s">
        <v>165</v>
      </c>
      <c r="U59" s="122" t="s">
        <v>82</v>
      </c>
      <c r="V59" s="111"/>
      <c r="W59" s="168" t="s">
        <v>517</v>
      </c>
      <c r="X59" s="111" t="s">
        <v>501</v>
      </c>
      <c r="Y59" s="110" t="s">
        <v>357</v>
      </c>
      <c r="Z59" s="108" t="s">
        <v>236</v>
      </c>
      <c r="AA59" s="186">
        <v>825000</v>
      </c>
      <c r="AC59" s="117" t="s">
        <v>165</v>
      </c>
      <c r="AD59" s="122" t="s">
        <v>16</v>
      </c>
      <c r="AE59" s="111"/>
      <c r="AF59" s="168"/>
      <c r="AG59" s="111"/>
      <c r="AH59" s="110"/>
      <c r="AI59" s="108"/>
      <c r="AJ59" s="186"/>
      <c r="AL59" s="117" t="s">
        <v>165</v>
      </c>
      <c r="AM59" s="214" t="s">
        <v>73</v>
      </c>
      <c r="AN59" s="206"/>
      <c r="AO59" s="38" t="s">
        <v>94</v>
      </c>
      <c r="AP59" s="38"/>
      <c r="AQ59" s="210"/>
      <c r="AR59" s="202"/>
      <c r="AS59" s="215"/>
      <c r="AU59" s="117" t="s">
        <v>165</v>
      </c>
      <c r="AV59" s="253" t="s">
        <v>16</v>
      </c>
      <c r="AW59" s="245"/>
      <c r="AX59" s="241" t="s">
        <v>361</v>
      </c>
      <c r="AY59" s="241" t="s">
        <v>362</v>
      </c>
      <c r="AZ59" s="262" t="s">
        <v>276</v>
      </c>
      <c r="BA59" s="239" t="s">
        <v>199</v>
      </c>
      <c r="BB59" s="254">
        <v>770000</v>
      </c>
      <c r="BD59" s="117" t="s">
        <v>165</v>
      </c>
      <c r="BE59" s="253" t="s">
        <v>80</v>
      </c>
      <c r="BF59" s="245"/>
      <c r="BG59" s="241" t="s">
        <v>412</v>
      </c>
      <c r="BH59" s="241" t="s">
        <v>339</v>
      </c>
      <c r="BI59" s="262" t="s">
        <v>261</v>
      </c>
      <c r="BJ59" s="240" t="s">
        <v>217</v>
      </c>
      <c r="BK59" s="254">
        <v>495000</v>
      </c>
      <c r="BM59" s="117" t="s">
        <v>173</v>
      </c>
      <c r="BN59" s="253" t="s">
        <v>80</v>
      </c>
      <c r="BO59" s="245"/>
      <c r="BP59" s="241" t="s">
        <v>902</v>
      </c>
      <c r="BQ59" s="241" t="s">
        <v>822</v>
      </c>
      <c r="BR59" s="262" t="s">
        <v>255</v>
      </c>
      <c r="BS59" s="239" t="s">
        <v>207</v>
      </c>
      <c r="BT59" s="254">
        <v>450000</v>
      </c>
      <c r="BV59" s="117" t="s">
        <v>173</v>
      </c>
      <c r="BW59" s="253" t="s">
        <v>16</v>
      </c>
      <c r="BX59" s="245"/>
      <c r="BY59" s="241" t="s">
        <v>94</v>
      </c>
      <c r="BZ59" s="241"/>
      <c r="CA59" s="262"/>
      <c r="CB59" s="239"/>
      <c r="CC59" s="254"/>
      <c r="CE59" s="117" t="s">
        <v>173</v>
      </c>
      <c r="CF59" s="293" t="s">
        <v>73</v>
      </c>
      <c r="CG59" s="286"/>
      <c r="CH59" s="287" t="s">
        <v>699</v>
      </c>
      <c r="CI59" s="287" t="s">
        <v>719</v>
      </c>
      <c r="CJ59" s="303" t="s">
        <v>258</v>
      </c>
      <c r="CK59" s="285" t="s">
        <v>203</v>
      </c>
      <c r="CL59" s="294">
        <v>2600000</v>
      </c>
      <c r="CW59" s="318" t="s">
        <v>183</v>
      </c>
      <c r="CX59" s="316" t="s">
        <v>63</v>
      </c>
      <c r="CY59" s="289"/>
      <c r="CZ59" s="290" t="s">
        <v>94</v>
      </c>
      <c r="DA59" s="320"/>
      <c r="DB59" s="321"/>
      <c r="DC59" s="288"/>
      <c r="DD59" s="317"/>
      <c r="DF59" s="318" t="s">
        <v>183</v>
      </c>
      <c r="DG59" s="316" t="s">
        <v>73</v>
      </c>
      <c r="DH59" s="289"/>
      <c r="DI59" s="290" t="s">
        <v>94</v>
      </c>
      <c r="DJ59" s="320"/>
      <c r="DK59" s="321"/>
      <c r="DL59" s="288"/>
      <c r="DM59" s="317"/>
      <c r="DO59" s="318" t="s">
        <v>183</v>
      </c>
      <c r="DP59" s="316" t="s">
        <v>16</v>
      </c>
      <c r="DQ59" s="289"/>
      <c r="DR59" s="290" t="s">
        <v>94</v>
      </c>
      <c r="DS59" s="320"/>
      <c r="DT59" s="321"/>
      <c r="DU59" s="288"/>
      <c r="DV59" s="317"/>
      <c r="EP59" s="117" t="s">
        <v>1029</v>
      </c>
      <c r="EQ59" s="314" t="s">
        <v>80</v>
      </c>
      <c r="ER59" s="286"/>
      <c r="ES59" s="287" t="s">
        <v>399</v>
      </c>
      <c r="ET59" s="84" t="s">
        <v>1508</v>
      </c>
      <c r="EU59" s="319" t="s">
        <v>247</v>
      </c>
      <c r="EV59" s="285" t="s">
        <v>207</v>
      </c>
      <c r="EW59" s="315">
        <v>1600000</v>
      </c>
    </row>
    <row r="60" spans="2:153" ht="15" customHeight="1">
      <c r="B60" s="116" t="s">
        <v>160</v>
      </c>
      <c r="C60" s="120" t="s">
        <v>79</v>
      </c>
      <c r="D60" s="108"/>
      <c r="E60" s="131" t="s">
        <v>327</v>
      </c>
      <c r="F60" s="132" t="s">
        <v>327</v>
      </c>
      <c r="G60" s="110" t="s">
        <v>327</v>
      </c>
      <c r="H60" s="108" t="s">
        <v>327</v>
      </c>
      <c r="I60" s="121" t="s">
        <v>327</v>
      </c>
      <c r="K60" s="117" t="s">
        <v>166</v>
      </c>
      <c r="L60" s="122" t="s">
        <v>73</v>
      </c>
      <c r="M60" s="111"/>
      <c r="N60" s="161" t="s">
        <v>313</v>
      </c>
      <c r="O60" s="162" t="s">
        <v>314</v>
      </c>
      <c r="P60" s="148" t="s">
        <v>242</v>
      </c>
      <c r="Q60" s="149" t="s">
        <v>203</v>
      </c>
      <c r="R60" s="121">
        <v>1456250</v>
      </c>
      <c r="T60" s="117" t="s">
        <v>166</v>
      </c>
      <c r="U60" s="122" t="s">
        <v>80</v>
      </c>
      <c r="V60" s="111"/>
      <c r="W60" s="168" t="s">
        <v>94</v>
      </c>
      <c r="X60" s="111"/>
      <c r="Y60" s="148"/>
      <c r="Z60" s="149"/>
      <c r="AA60" s="186"/>
      <c r="AC60" s="117" t="s">
        <v>166</v>
      </c>
      <c r="AD60" s="122" t="s">
        <v>63</v>
      </c>
      <c r="AE60" s="111"/>
      <c r="AF60" s="197"/>
      <c r="AG60" s="198"/>
      <c r="AH60" s="148"/>
      <c r="AI60" s="149"/>
      <c r="AJ60" s="186"/>
      <c r="AL60" s="117" t="s">
        <v>166</v>
      </c>
      <c r="AM60" s="214" t="s">
        <v>107</v>
      </c>
      <c r="AN60" s="206"/>
      <c r="AO60" s="14" t="s">
        <v>682</v>
      </c>
      <c r="AP60" s="14" t="s">
        <v>356</v>
      </c>
      <c r="AQ60" s="209" t="s">
        <v>340</v>
      </c>
      <c r="AR60" s="38" t="s">
        <v>226</v>
      </c>
      <c r="AS60" s="215">
        <v>600000</v>
      </c>
      <c r="AU60" s="117" t="s">
        <v>166</v>
      </c>
      <c r="AV60" s="253" t="s">
        <v>93</v>
      </c>
      <c r="AW60" s="245"/>
      <c r="AX60" s="239" t="s">
        <v>94</v>
      </c>
      <c r="AY60" s="239"/>
      <c r="AZ60" s="262"/>
      <c r="BA60" s="239"/>
      <c r="BB60" s="254"/>
      <c r="BD60" s="117" t="s">
        <v>166</v>
      </c>
      <c r="BE60" s="253" t="s">
        <v>81</v>
      </c>
      <c r="BF60" s="245"/>
      <c r="BG60" s="241" t="s">
        <v>863</v>
      </c>
      <c r="BH60" s="241" t="s">
        <v>862</v>
      </c>
      <c r="BI60" s="262" t="s">
        <v>198</v>
      </c>
      <c r="BJ60" s="240" t="s">
        <v>203</v>
      </c>
      <c r="BK60" s="254">
        <v>725000</v>
      </c>
      <c r="BM60" s="117" t="s">
        <v>174</v>
      </c>
      <c r="BN60" s="253" t="s">
        <v>73</v>
      </c>
      <c r="BO60" s="245"/>
      <c r="BP60" s="241" t="s">
        <v>94</v>
      </c>
      <c r="BQ60" s="241"/>
      <c r="BR60" s="262"/>
      <c r="BS60" s="239"/>
      <c r="BT60" s="254"/>
      <c r="BV60" s="117" t="s">
        <v>174</v>
      </c>
      <c r="BW60" s="253" t="s">
        <v>93</v>
      </c>
      <c r="BX60" s="245"/>
      <c r="BY60" s="241" t="s">
        <v>698</v>
      </c>
      <c r="BZ60" s="241" t="s">
        <v>716</v>
      </c>
      <c r="CA60" s="262" t="s">
        <v>210</v>
      </c>
      <c r="CB60" s="239" t="s">
        <v>226</v>
      </c>
      <c r="CC60" s="254">
        <v>650000</v>
      </c>
      <c r="CE60" s="117" t="s">
        <v>174</v>
      </c>
      <c r="CF60" s="293" t="s">
        <v>93</v>
      </c>
      <c r="CG60" s="286"/>
      <c r="CH60" s="287" t="s">
        <v>1015</v>
      </c>
      <c r="CI60" s="287" t="s">
        <v>802</v>
      </c>
      <c r="CJ60" s="303" t="s">
        <v>229</v>
      </c>
      <c r="CK60" s="285" t="s">
        <v>220</v>
      </c>
      <c r="CL60" s="294">
        <v>700000</v>
      </c>
      <c r="DF60" s="117" t="s">
        <v>187</v>
      </c>
      <c r="DG60" s="314" t="s">
        <v>80</v>
      </c>
      <c r="DH60" s="286"/>
      <c r="DI60" s="287" t="s">
        <v>94</v>
      </c>
      <c r="DJ60" s="84"/>
      <c r="DK60" s="319"/>
      <c r="DL60" s="285"/>
      <c r="DM60" s="315"/>
      <c r="DO60" s="117" t="s">
        <v>187</v>
      </c>
      <c r="DP60" s="314" t="s">
        <v>93</v>
      </c>
      <c r="DQ60" s="286"/>
      <c r="DR60" s="287" t="s">
        <v>94</v>
      </c>
      <c r="DS60" s="84"/>
      <c r="DT60" s="319"/>
      <c r="DU60" s="285"/>
      <c r="DV60" s="315"/>
      <c r="EP60" s="117" t="s">
        <v>1030</v>
      </c>
      <c r="EQ60" s="314" t="s">
        <v>73</v>
      </c>
      <c r="ER60" s="286"/>
      <c r="ES60" s="287" t="s">
        <v>1243</v>
      </c>
      <c r="ET60" s="84" t="s">
        <v>846</v>
      </c>
      <c r="EU60" s="319" t="s">
        <v>385</v>
      </c>
      <c r="EV60" s="285" t="s">
        <v>207</v>
      </c>
      <c r="EW60" s="315">
        <v>925000</v>
      </c>
    </row>
    <row r="61" spans="2:153">
      <c r="B61" s="117" t="s">
        <v>161</v>
      </c>
      <c r="C61" s="122" t="s">
        <v>93</v>
      </c>
      <c r="D61" s="111"/>
      <c r="E61" s="131" t="s">
        <v>328</v>
      </c>
      <c r="F61" s="132" t="s">
        <v>329</v>
      </c>
      <c r="G61" s="110" t="s">
        <v>216</v>
      </c>
      <c r="H61" s="108" t="s">
        <v>207</v>
      </c>
      <c r="I61" s="121">
        <v>4000000</v>
      </c>
      <c r="K61" s="117" t="s">
        <v>167</v>
      </c>
      <c r="L61" s="123" t="s">
        <v>80</v>
      </c>
      <c r="M61" s="115"/>
      <c r="N61" s="133" t="s">
        <v>327</v>
      </c>
      <c r="O61" s="134" t="s">
        <v>327</v>
      </c>
      <c r="P61" s="113" t="s">
        <v>327</v>
      </c>
      <c r="Q61" s="114" t="s">
        <v>327</v>
      </c>
      <c r="R61" s="124" t="s">
        <v>327</v>
      </c>
      <c r="T61" s="117" t="s">
        <v>167</v>
      </c>
      <c r="U61" s="123" t="s">
        <v>73</v>
      </c>
      <c r="V61" s="115"/>
      <c r="W61" s="169" t="s">
        <v>516</v>
      </c>
      <c r="X61" s="112" t="s">
        <v>502</v>
      </c>
      <c r="Y61" s="113" t="s">
        <v>210</v>
      </c>
      <c r="Z61" s="114" t="s">
        <v>226</v>
      </c>
      <c r="AA61" s="187">
        <v>3250000</v>
      </c>
      <c r="AC61" s="117" t="s">
        <v>167</v>
      </c>
      <c r="AD61" s="123" t="s">
        <v>73</v>
      </c>
      <c r="AE61" s="115"/>
      <c r="AF61" s="169" t="s">
        <v>640</v>
      </c>
      <c r="AG61" s="112" t="s">
        <v>301</v>
      </c>
      <c r="AH61" s="113" t="s">
        <v>198</v>
      </c>
      <c r="AI61" s="114" t="s">
        <v>199</v>
      </c>
      <c r="AJ61" s="187">
        <v>875000</v>
      </c>
      <c r="AL61" s="118" t="s">
        <v>167</v>
      </c>
      <c r="AM61" s="231" t="s">
        <v>16</v>
      </c>
      <c r="AN61" s="232"/>
      <c r="AO61" s="235" t="s">
        <v>683</v>
      </c>
      <c r="AP61" s="235" t="s">
        <v>717</v>
      </c>
      <c r="AQ61" s="236" t="s">
        <v>242</v>
      </c>
      <c r="AR61" s="233" t="s">
        <v>207</v>
      </c>
      <c r="AS61" s="238">
        <v>600000</v>
      </c>
      <c r="AU61" s="118" t="s">
        <v>167</v>
      </c>
      <c r="AV61" s="255" t="s">
        <v>63</v>
      </c>
      <c r="AW61" s="247"/>
      <c r="AX61" s="249" t="s">
        <v>94</v>
      </c>
      <c r="AY61" s="249"/>
      <c r="AZ61" s="263"/>
      <c r="BA61" s="249"/>
      <c r="BB61" s="256"/>
      <c r="BD61" s="118" t="s">
        <v>167</v>
      </c>
      <c r="BE61" s="255" t="s">
        <v>16</v>
      </c>
      <c r="BF61" s="247"/>
      <c r="BG61" s="248" t="s">
        <v>866</v>
      </c>
      <c r="BH61" s="248" t="s">
        <v>592</v>
      </c>
      <c r="BI61" s="263" t="s">
        <v>258</v>
      </c>
      <c r="BJ61" s="246" t="s">
        <v>236</v>
      </c>
      <c r="BK61" s="256">
        <v>1501000</v>
      </c>
      <c r="BM61" s="117" t="s">
        <v>175</v>
      </c>
      <c r="BN61" s="255" t="s">
        <v>81</v>
      </c>
      <c r="BO61" s="247"/>
      <c r="BP61" s="248" t="s">
        <v>903</v>
      </c>
      <c r="BQ61" s="248" t="s">
        <v>20</v>
      </c>
      <c r="BR61" s="263" t="s">
        <v>252</v>
      </c>
      <c r="BS61" s="249" t="s">
        <v>220</v>
      </c>
      <c r="BT61" s="256">
        <v>3000000</v>
      </c>
      <c r="BV61" s="117" t="s">
        <v>175</v>
      </c>
      <c r="BW61" s="255" t="s">
        <v>63</v>
      </c>
      <c r="BX61" s="247"/>
      <c r="BY61" s="248" t="s">
        <v>960</v>
      </c>
      <c r="BZ61" s="248" t="s">
        <v>303</v>
      </c>
      <c r="CA61" s="263" t="s">
        <v>247</v>
      </c>
      <c r="CB61" s="249" t="s">
        <v>207</v>
      </c>
      <c r="CC61" s="256">
        <v>650000</v>
      </c>
      <c r="CE61" s="117" t="s">
        <v>175</v>
      </c>
      <c r="CF61" s="295" t="s">
        <v>63</v>
      </c>
      <c r="CG61" s="289"/>
      <c r="CH61" s="290" t="s">
        <v>1016</v>
      </c>
      <c r="CI61" s="290" t="s">
        <v>846</v>
      </c>
      <c r="CJ61" s="304" t="s">
        <v>229</v>
      </c>
      <c r="CK61" s="288" t="s">
        <v>203</v>
      </c>
      <c r="CL61" s="296">
        <v>650000</v>
      </c>
      <c r="DF61" s="117" t="s">
        <v>188</v>
      </c>
      <c r="DG61" s="314" t="s">
        <v>93</v>
      </c>
      <c r="DH61" s="286"/>
      <c r="DI61" s="287" t="s">
        <v>1183</v>
      </c>
      <c r="DJ61" s="84" t="s">
        <v>1405</v>
      </c>
      <c r="DK61" s="319" t="s">
        <v>223</v>
      </c>
      <c r="DL61" s="285" t="s">
        <v>217</v>
      </c>
      <c r="DM61" s="315">
        <v>350000</v>
      </c>
      <c r="DO61" s="117" t="s">
        <v>188</v>
      </c>
      <c r="DP61" s="314" t="s">
        <v>107</v>
      </c>
      <c r="DQ61" s="286"/>
      <c r="DR61" s="287" t="s">
        <v>94</v>
      </c>
      <c r="DS61" s="84"/>
      <c r="DT61" s="319"/>
      <c r="DU61" s="285"/>
      <c r="DV61" s="315"/>
      <c r="EP61" s="117" t="s">
        <v>1031</v>
      </c>
      <c r="EQ61" s="314" t="s">
        <v>107</v>
      </c>
      <c r="ER61" s="286"/>
      <c r="ES61" s="287" t="s">
        <v>1244</v>
      </c>
      <c r="ET61" s="320" t="s">
        <v>319</v>
      </c>
      <c r="EU61" s="321" t="s">
        <v>385</v>
      </c>
      <c r="EV61" s="285" t="s">
        <v>203</v>
      </c>
      <c r="EW61" s="315">
        <v>1526000</v>
      </c>
    </row>
    <row r="62" spans="2:153">
      <c r="B62" s="117" t="s">
        <v>162</v>
      </c>
      <c r="C62" s="122" t="s">
        <v>107</v>
      </c>
      <c r="D62" s="111"/>
      <c r="E62" s="131" t="s">
        <v>330</v>
      </c>
      <c r="F62" s="132" t="s">
        <v>331</v>
      </c>
      <c r="G62" s="110" t="s">
        <v>258</v>
      </c>
      <c r="H62" s="108" t="s">
        <v>220</v>
      </c>
      <c r="I62" s="121">
        <v>6083333</v>
      </c>
      <c r="K62" s="116" t="s">
        <v>169</v>
      </c>
      <c r="L62" s="120" t="s">
        <v>63</v>
      </c>
      <c r="M62" s="145"/>
      <c r="N62" s="159" t="s">
        <v>20</v>
      </c>
      <c r="O62" s="160" t="s">
        <v>273</v>
      </c>
      <c r="P62" s="147" t="s">
        <v>312</v>
      </c>
      <c r="Q62" s="145" t="s">
        <v>236</v>
      </c>
      <c r="R62" s="154">
        <v>852500</v>
      </c>
      <c r="T62" s="116" t="s">
        <v>169</v>
      </c>
      <c r="U62" s="120" t="s">
        <v>81</v>
      </c>
      <c r="V62" s="145"/>
      <c r="W62" s="172" t="s">
        <v>515</v>
      </c>
      <c r="X62" s="177" t="s">
        <v>361</v>
      </c>
      <c r="Y62" s="147" t="s">
        <v>317</v>
      </c>
      <c r="Z62" s="145" t="s">
        <v>236</v>
      </c>
      <c r="AA62" s="188">
        <v>875000</v>
      </c>
      <c r="AC62" s="116" t="s">
        <v>169</v>
      </c>
      <c r="AD62" s="199" t="s">
        <v>82</v>
      </c>
      <c r="AE62" s="145"/>
      <c r="AF62" s="172"/>
      <c r="AG62" s="177"/>
      <c r="AH62" s="147"/>
      <c r="AI62" s="145"/>
      <c r="AJ62" s="188"/>
      <c r="AL62" s="117" t="s">
        <v>169</v>
      </c>
      <c r="AM62" s="224" t="s">
        <v>82</v>
      </c>
      <c r="AN62" s="207"/>
      <c r="AO62" s="225" t="s">
        <v>684</v>
      </c>
      <c r="AP62" s="225" t="s">
        <v>263</v>
      </c>
      <c r="AQ62" s="209" t="s">
        <v>465</v>
      </c>
      <c r="AR62" s="38" t="s">
        <v>207</v>
      </c>
      <c r="AS62" s="215">
        <v>4100000</v>
      </c>
      <c r="AU62" s="116" t="s">
        <v>169</v>
      </c>
      <c r="AV62" s="253" t="s">
        <v>107</v>
      </c>
      <c r="AW62" s="245"/>
      <c r="AX62" s="241" t="s">
        <v>779</v>
      </c>
      <c r="AY62" s="241" t="s">
        <v>778</v>
      </c>
      <c r="AZ62" s="262" t="s">
        <v>258</v>
      </c>
      <c r="BA62" s="239" t="s">
        <v>217</v>
      </c>
      <c r="BB62" s="254">
        <v>500000</v>
      </c>
      <c r="BD62" s="116" t="s">
        <v>169</v>
      </c>
      <c r="BE62" s="253" t="s">
        <v>83</v>
      </c>
      <c r="BF62" s="245"/>
      <c r="BG62" s="241" t="s">
        <v>867</v>
      </c>
      <c r="BH62" s="241" t="s">
        <v>850</v>
      </c>
      <c r="BI62" s="262" t="s">
        <v>219</v>
      </c>
      <c r="BJ62" s="240" t="s">
        <v>217</v>
      </c>
      <c r="BK62" s="254">
        <v>700000</v>
      </c>
      <c r="BM62" s="116" t="s">
        <v>178</v>
      </c>
      <c r="BN62" s="279" t="s">
        <v>63</v>
      </c>
      <c r="BO62" s="278"/>
      <c r="BP62" s="267" t="s">
        <v>904</v>
      </c>
      <c r="BQ62" s="267" t="s">
        <v>918</v>
      </c>
      <c r="BR62" s="268" t="s">
        <v>552</v>
      </c>
      <c r="BS62" s="277" t="s">
        <v>203</v>
      </c>
      <c r="BT62" s="276">
        <v>6000000</v>
      </c>
      <c r="BV62" s="116" t="s">
        <v>178</v>
      </c>
      <c r="BW62" s="279" t="s">
        <v>107</v>
      </c>
      <c r="BX62" s="278"/>
      <c r="BY62" s="267" t="s">
        <v>94</v>
      </c>
      <c r="BZ62" s="267"/>
      <c r="CA62" s="268"/>
      <c r="CB62" s="277"/>
      <c r="CC62" s="276"/>
      <c r="CE62" s="116" t="s">
        <v>178</v>
      </c>
      <c r="CF62" s="291" t="s">
        <v>81</v>
      </c>
      <c r="CG62" s="283"/>
      <c r="CH62" s="284" t="s">
        <v>1017</v>
      </c>
      <c r="CI62" s="284" t="s">
        <v>1068</v>
      </c>
      <c r="CJ62" s="302" t="s">
        <v>552</v>
      </c>
      <c r="CK62" s="282" t="s">
        <v>207</v>
      </c>
      <c r="CL62" s="292">
        <v>900000</v>
      </c>
      <c r="DF62" s="117" t="s">
        <v>189</v>
      </c>
      <c r="DG62" s="314" t="s">
        <v>63</v>
      </c>
      <c r="DH62" s="286"/>
      <c r="DI62" s="287" t="s">
        <v>1473</v>
      </c>
      <c r="DJ62" s="84" t="s">
        <v>1474</v>
      </c>
      <c r="DK62" s="319" t="s">
        <v>252</v>
      </c>
      <c r="DL62" s="285" t="s">
        <v>207</v>
      </c>
      <c r="DM62" s="315">
        <v>475000</v>
      </c>
      <c r="DO62" s="117" t="s">
        <v>189</v>
      </c>
      <c r="DP62" s="314" t="s">
        <v>63</v>
      </c>
      <c r="DQ62" s="286"/>
      <c r="DR62" s="287" t="s">
        <v>1212</v>
      </c>
      <c r="DS62" s="84" t="s">
        <v>1395</v>
      </c>
      <c r="DT62" s="319" t="s">
        <v>210</v>
      </c>
      <c r="DU62" s="285" t="s">
        <v>281</v>
      </c>
      <c r="DV62" s="315">
        <v>1100000</v>
      </c>
      <c r="EP62" s="116" t="s">
        <v>800</v>
      </c>
      <c r="EQ62" s="312" t="s">
        <v>107</v>
      </c>
      <c r="ER62" s="283"/>
      <c r="ES62" s="284" t="s">
        <v>1245</v>
      </c>
      <c r="ET62" s="84" t="s">
        <v>439</v>
      </c>
      <c r="EU62" s="319" t="s">
        <v>216</v>
      </c>
      <c r="EV62" s="282" t="s">
        <v>226</v>
      </c>
      <c r="EW62" s="313">
        <v>286700</v>
      </c>
    </row>
    <row r="63" spans="2:153">
      <c r="B63" s="117" t="s">
        <v>163</v>
      </c>
      <c r="C63" s="122" t="s">
        <v>63</v>
      </c>
      <c r="D63" s="111"/>
      <c r="E63" s="131" t="s">
        <v>332</v>
      </c>
      <c r="F63" s="132" t="s">
        <v>209</v>
      </c>
      <c r="G63" s="110" t="s">
        <v>219</v>
      </c>
      <c r="H63" s="108" t="s">
        <v>265</v>
      </c>
      <c r="I63" s="121">
        <v>687500</v>
      </c>
      <c r="K63" s="117" t="s">
        <v>170</v>
      </c>
      <c r="L63" s="122" t="s">
        <v>81</v>
      </c>
      <c r="M63" s="111"/>
      <c r="N63" s="131" t="s">
        <v>327</v>
      </c>
      <c r="O63" s="132" t="s">
        <v>327</v>
      </c>
      <c r="P63" s="110" t="s">
        <v>327</v>
      </c>
      <c r="Q63" s="108" t="s">
        <v>327</v>
      </c>
      <c r="R63" s="121" t="s">
        <v>327</v>
      </c>
      <c r="T63" s="117" t="s">
        <v>170</v>
      </c>
      <c r="U63" s="122" t="s">
        <v>63</v>
      </c>
      <c r="V63" s="111"/>
      <c r="W63" s="168" t="s">
        <v>94</v>
      </c>
      <c r="X63" s="111"/>
      <c r="Y63" s="110"/>
      <c r="Z63" s="108"/>
      <c r="AA63" s="186"/>
      <c r="AC63" s="117" t="s">
        <v>170</v>
      </c>
      <c r="AD63" s="122" t="s">
        <v>81</v>
      </c>
      <c r="AE63" s="111"/>
      <c r="AF63" s="168" t="s">
        <v>293</v>
      </c>
      <c r="AG63" s="111" t="s">
        <v>563</v>
      </c>
      <c r="AH63" s="110" t="s">
        <v>242</v>
      </c>
      <c r="AI63" s="108" t="s">
        <v>236</v>
      </c>
      <c r="AJ63" s="186">
        <v>1400000</v>
      </c>
      <c r="AL63" s="117" t="s">
        <v>170</v>
      </c>
      <c r="AM63" s="214" t="s">
        <v>80</v>
      </c>
      <c r="AN63" s="206"/>
      <c r="AO63" s="14" t="s">
        <v>685</v>
      </c>
      <c r="AP63" s="14" t="s">
        <v>212</v>
      </c>
      <c r="AQ63" s="209" t="s">
        <v>320</v>
      </c>
      <c r="AR63" s="38" t="s">
        <v>207</v>
      </c>
      <c r="AS63" s="215">
        <v>560000</v>
      </c>
      <c r="AU63" s="117" t="s">
        <v>170</v>
      </c>
      <c r="AV63" s="253" t="s">
        <v>81</v>
      </c>
      <c r="AW63" s="245"/>
      <c r="AX63" s="241" t="s">
        <v>775</v>
      </c>
      <c r="AY63" s="241" t="s">
        <v>34</v>
      </c>
      <c r="AZ63" s="262" t="s">
        <v>216</v>
      </c>
      <c r="BA63" s="239" t="s">
        <v>207</v>
      </c>
      <c r="BB63" s="254">
        <v>500000</v>
      </c>
      <c r="BD63" s="117" t="s">
        <v>170</v>
      </c>
      <c r="BE63" s="253" t="s">
        <v>107</v>
      </c>
      <c r="BF63" s="245"/>
      <c r="BG63" s="241" t="s">
        <v>864</v>
      </c>
      <c r="BH63" s="241" t="s">
        <v>865</v>
      </c>
      <c r="BI63" s="262" t="s">
        <v>552</v>
      </c>
      <c r="BJ63" s="240" t="s">
        <v>203</v>
      </c>
      <c r="BK63" s="254">
        <v>2014000</v>
      </c>
      <c r="BM63" s="117" t="s">
        <v>179</v>
      </c>
      <c r="BN63" s="253" t="s">
        <v>93</v>
      </c>
      <c r="BO63" s="245"/>
      <c r="BP63" s="241" t="s">
        <v>94</v>
      </c>
      <c r="BQ63" s="241"/>
      <c r="BR63" s="262"/>
      <c r="BS63" s="239"/>
      <c r="BT63" s="254"/>
      <c r="BV63" s="117" t="s">
        <v>179</v>
      </c>
      <c r="BW63" s="253" t="s">
        <v>81</v>
      </c>
      <c r="BX63" s="245"/>
      <c r="BY63" s="241" t="s">
        <v>961</v>
      </c>
      <c r="BZ63" s="241" t="s">
        <v>339</v>
      </c>
      <c r="CA63" s="262" t="s">
        <v>276</v>
      </c>
      <c r="CB63" s="239" t="s">
        <v>207</v>
      </c>
      <c r="CC63" s="254">
        <v>1400000</v>
      </c>
      <c r="CE63" s="117" t="s">
        <v>179</v>
      </c>
      <c r="CF63" s="293" t="s">
        <v>107</v>
      </c>
      <c r="CG63" s="286"/>
      <c r="CH63" s="287" t="s">
        <v>1018</v>
      </c>
      <c r="CI63" s="287" t="s">
        <v>733</v>
      </c>
      <c r="CJ63" s="303" t="s">
        <v>210</v>
      </c>
      <c r="CK63" s="285" t="s">
        <v>220</v>
      </c>
      <c r="CL63" s="294">
        <v>450000</v>
      </c>
      <c r="DF63" s="117" t="s">
        <v>190</v>
      </c>
      <c r="DG63" s="314" t="s">
        <v>107</v>
      </c>
      <c r="DH63" s="286"/>
      <c r="DI63" s="287" t="s">
        <v>1184</v>
      </c>
      <c r="DJ63" s="84" t="s">
        <v>1475</v>
      </c>
      <c r="DK63" s="319" t="s">
        <v>305</v>
      </c>
      <c r="DL63" s="285" t="s">
        <v>226</v>
      </c>
      <c r="DM63" s="315">
        <v>2750000</v>
      </c>
      <c r="DO63" s="117" t="s">
        <v>190</v>
      </c>
      <c r="DP63" s="314" t="s">
        <v>73</v>
      </c>
      <c r="DQ63" s="286"/>
      <c r="DR63" s="287" t="s">
        <v>1213</v>
      </c>
      <c r="DS63" s="84" t="s">
        <v>1429</v>
      </c>
      <c r="DT63" s="319" t="s">
        <v>261</v>
      </c>
      <c r="DU63" s="285" t="s">
        <v>207</v>
      </c>
      <c r="DV63" s="315">
        <v>1800000</v>
      </c>
      <c r="EP63" s="117" t="s">
        <v>1284</v>
      </c>
      <c r="EQ63" s="314" t="s">
        <v>73</v>
      </c>
      <c r="ER63" s="286"/>
      <c r="ES63" s="287" t="s">
        <v>1060</v>
      </c>
      <c r="ET63" s="84" t="s">
        <v>841</v>
      </c>
      <c r="EU63" s="319" t="s">
        <v>213</v>
      </c>
      <c r="EV63" s="285" t="s">
        <v>199</v>
      </c>
      <c r="EW63" s="315">
        <v>1840000</v>
      </c>
    </row>
    <row r="64" spans="2:153">
      <c r="B64" s="117" t="s">
        <v>164</v>
      </c>
      <c r="C64" s="122" t="s">
        <v>73</v>
      </c>
      <c r="D64" s="111"/>
      <c r="E64" s="131" t="s">
        <v>333</v>
      </c>
      <c r="F64" s="132" t="s">
        <v>334</v>
      </c>
      <c r="G64" s="110" t="s">
        <v>335</v>
      </c>
      <c r="H64" s="108" t="s">
        <v>207</v>
      </c>
      <c r="I64" s="121">
        <v>650000</v>
      </c>
      <c r="K64" s="117" t="s">
        <v>171</v>
      </c>
      <c r="L64" s="122" t="s">
        <v>107</v>
      </c>
      <c r="M64" s="111"/>
      <c r="N64" s="131" t="s">
        <v>412</v>
      </c>
      <c r="O64" s="132" t="s">
        <v>456</v>
      </c>
      <c r="P64" s="110" t="s">
        <v>239</v>
      </c>
      <c r="Q64" s="108" t="s">
        <v>265</v>
      </c>
      <c r="R64" s="121">
        <v>900000</v>
      </c>
      <c r="T64" s="117" t="s">
        <v>171</v>
      </c>
      <c r="U64" s="122" t="s">
        <v>93</v>
      </c>
      <c r="V64" s="111"/>
      <c r="W64" s="167" t="s">
        <v>94</v>
      </c>
      <c r="X64" s="109"/>
      <c r="Y64" s="110"/>
      <c r="Z64" s="108"/>
      <c r="AA64" s="186"/>
      <c r="AC64" s="117" t="s">
        <v>171</v>
      </c>
      <c r="AD64" s="122" t="s">
        <v>107</v>
      </c>
      <c r="AE64" s="111"/>
      <c r="AF64" s="167" t="s">
        <v>363</v>
      </c>
      <c r="AG64" s="109" t="s">
        <v>364</v>
      </c>
      <c r="AH64" s="110" t="s">
        <v>357</v>
      </c>
      <c r="AI64" s="108" t="s">
        <v>207</v>
      </c>
      <c r="AJ64" s="186">
        <v>2500000</v>
      </c>
      <c r="AL64" s="117" t="s">
        <v>171</v>
      </c>
      <c r="AM64" s="214" t="s">
        <v>81</v>
      </c>
      <c r="AN64" s="206"/>
      <c r="AO64" s="38" t="s">
        <v>94</v>
      </c>
      <c r="AP64" s="38"/>
      <c r="AQ64" s="210"/>
      <c r="AR64" s="202"/>
      <c r="AS64" s="215"/>
      <c r="AU64" s="117" t="s">
        <v>171</v>
      </c>
      <c r="AV64" s="253" t="s">
        <v>83</v>
      </c>
      <c r="AW64" s="245"/>
      <c r="AX64" s="239" t="s">
        <v>94</v>
      </c>
      <c r="AY64" s="239"/>
      <c r="AZ64" s="262"/>
      <c r="BA64" s="239"/>
      <c r="BB64" s="254"/>
      <c r="BD64" s="117" t="s">
        <v>171</v>
      </c>
      <c r="BE64" s="253" t="s">
        <v>63</v>
      </c>
      <c r="BF64" s="245"/>
      <c r="BG64" s="239" t="s">
        <v>94</v>
      </c>
      <c r="BH64" s="239"/>
      <c r="BI64" s="262"/>
      <c r="BJ64" s="240"/>
      <c r="BK64" s="254"/>
      <c r="BM64" s="117" t="s">
        <v>180</v>
      </c>
      <c r="BN64" s="253" t="s">
        <v>107</v>
      </c>
      <c r="BO64" s="245"/>
      <c r="BP64" s="241" t="s">
        <v>94</v>
      </c>
      <c r="BQ64" s="241"/>
      <c r="BR64" s="262"/>
      <c r="BS64" s="239"/>
      <c r="BT64" s="254"/>
      <c r="BV64" s="117" t="s">
        <v>180</v>
      </c>
      <c r="BW64" s="253" t="s">
        <v>80</v>
      </c>
      <c r="BX64" s="245"/>
      <c r="BY64" s="241" t="s">
        <v>94</v>
      </c>
      <c r="BZ64" s="241"/>
      <c r="CA64" s="262"/>
      <c r="CB64" s="239"/>
      <c r="CC64" s="254"/>
      <c r="CE64" s="117" t="s">
        <v>180</v>
      </c>
      <c r="CF64" s="293" t="s">
        <v>80</v>
      </c>
      <c r="CG64" s="286"/>
      <c r="CH64" s="287" t="s">
        <v>94</v>
      </c>
      <c r="CI64" s="287"/>
      <c r="CJ64" s="303"/>
      <c r="CK64" s="285"/>
      <c r="CL64" s="294"/>
      <c r="DF64" s="117" t="s">
        <v>191</v>
      </c>
      <c r="DG64" s="314" t="s">
        <v>16</v>
      </c>
      <c r="DH64" s="286"/>
      <c r="DI64" s="287" t="s">
        <v>94</v>
      </c>
      <c r="DJ64" s="84"/>
      <c r="DK64" s="319"/>
      <c r="DL64" s="285"/>
      <c r="DM64" s="315"/>
      <c r="DO64" s="117" t="s">
        <v>191</v>
      </c>
      <c r="DP64" s="314" t="s">
        <v>80</v>
      </c>
      <c r="DQ64" s="286"/>
      <c r="DR64" s="287" t="s">
        <v>94</v>
      </c>
      <c r="DS64" s="84"/>
      <c r="DT64" s="319"/>
      <c r="DU64" s="285"/>
      <c r="DV64" s="315"/>
      <c r="EP64" s="117" t="s">
        <v>1285</v>
      </c>
      <c r="EQ64" s="314" t="s">
        <v>80</v>
      </c>
      <c r="ER64" s="286"/>
      <c r="ES64" s="287" t="s">
        <v>1246</v>
      </c>
      <c r="ET64" s="84" t="s">
        <v>1509</v>
      </c>
      <c r="EU64" s="319" t="s">
        <v>360</v>
      </c>
      <c r="EV64" s="285" t="s">
        <v>207</v>
      </c>
      <c r="EW64" s="315">
        <v>675000</v>
      </c>
    </row>
    <row r="65" spans="2:153">
      <c r="B65" s="117" t="s">
        <v>165</v>
      </c>
      <c r="C65" s="122" t="s">
        <v>81</v>
      </c>
      <c r="D65" s="111"/>
      <c r="E65" s="131" t="s">
        <v>336</v>
      </c>
      <c r="F65" s="132" t="s">
        <v>337</v>
      </c>
      <c r="G65" s="110" t="s">
        <v>245</v>
      </c>
      <c r="H65" s="108" t="s">
        <v>281</v>
      </c>
      <c r="I65" s="121">
        <v>1744167</v>
      </c>
      <c r="K65" s="117" t="s">
        <v>172</v>
      </c>
      <c r="L65" s="122" t="s">
        <v>93</v>
      </c>
      <c r="M65" s="111"/>
      <c r="N65" s="161" t="s">
        <v>327</v>
      </c>
      <c r="O65" s="162" t="s">
        <v>327</v>
      </c>
      <c r="P65" s="148" t="s">
        <v>327</v>
      </c>
      <c r="Q65" s="149" t="s">
        <v>327</v>
      </c>
      <c r="R65" s="121" t="s">
        <v>327</v>
      </c>
      <c r="T65" s="117" t="s">
        <v>172</v>
      </c>
      <c r="U65" s="122" t="s">
        <v>16</v>
      </c>
      <c r="V65" s="111"/>
      <c r="W65" s="168" t="s">
        <v>94</v>
      </c>
      <c r="X65" s="111"/>
      <c r="Y65" s="148"/>
      <c r="Z65" s="149"/>
      <c r="AA65" s="186"/>
      <c r="AC65" s="117" t="s">
        <v>172</v>
      </c>
      <c r="AD65" s="122" t="s">
        <v>93</v>
      </c>
      <c r="AE65" s="111"/>
      <c r="AF65" s="197"/>
      <c r="AG65" s="198"/>
      <c r="AH65" s="148"/>
      <c r="AI65" s="149"/>
      <c r="AJ65" s="186"/>
      <c r="AL65" s="117" t="s">
        <v>172</v>
      </c>
      <c r="AM65" s="214" t="s">
        <v>63</v>
      </c>
      <c r="AN65" s="206"/>
      <c r="AO65" s="14" t="s">
        <v>686</v>
      </c>
      <c r="AP65" s="14" t="s">
        <v>499</v>
      </c>
      <c r="AQ65" s="209" t="s">
        <v>198</v>
      </c>
      <c r="AR65" s="38" t="s">
        <v>207</v>
      </c>
      <c r="AS65" s="215">
        <v>615000</v>
      </c>
      <c r="AU65" s="117" t="s">
        <v>172</v>
      </c>
      <c r="AV65" s="253" t="s">
        <v>80</v>
      </c>
      <c r="AW65" s="245"/>
      <c r="AX65" s="252" t="s">
        <v>777</v>
      </c>
      <c r="AY65" s="252" t="s">
        <v>382</v>
      </c>
      <c r="AZ65" s="262" t="s">
        <v>247</v>
      </c>
      <c r="BA65" s="239" t="s">
        <v>281</v>
      </c>
      <c r="BB65" s="254">
        <v>575000</v>
      </c>
      <c r="BD65" s="117" t="s">
        <v>172</v>
      </c>
      <c r="BE65" s="253" t="s">
        <v>93</v>
      </c>
      <c r="BF65" s="245"/>
      <c r="BG65" s="239" t="s">
        <v>94</v>
      </c>
      <c r="BH65" s="239"/>
      <c r="BI65" s="262"/>
      <c r="BJ65" s="240"/>
      <c r="BK65" s="254"/>
      <c r="BM65" s="117" t="s">
        <v>181</v>
      </c>
      <c r="BN65" s="253" t="s">
        <v>16</v>
      </c>
      <c r="BO65" s="245"/>
      <c r="BP65" s="241" t="s">
        <v>94</v>
      </c>
      <c r="BQ65" s="241"/>
      <c r="BR65" s="262"/>
      <c r="BS65" s="239"/>
      <c r="BT65" s="254"/>
      <c r="BV65" s="117" t="s">
        <v>181</v>
      </c>
      <c r="BW65" s="253" t="s">
        <v>73</v>
      </c>
      <c r="BX65" s="245"/>
      <c r="BY65" s="241" t="s">
        <v>962</v>
      </c>
      <c r="BZ65" s="241" t="s">
        <v>976</v>
      </c>
      <c r="CA65" s="262" t="s">
        <v>385</v>
      </c>
      <c r="CB65" s="239" t="s">
        <v>217</v>
      </c>
      <c r="CC65" s="254">
        <v>500000</v>
      </c>
      <c r="CE65" s="117" t="s">
        <v>181</v>
      </c>
      <c r="CF65" s="293" t="s">
        <v>16</v>
      </c>
      <c r="CG65" s="286"/>
      <c r="CH65" s="287" t="s">
        <v>94</v>
      </c>
      <c r="CI65" s="287"/>
      <c r="CJ65" s="303"/>
      <c r="CK65" s="285"/>
      <c r="CL65" s="294"/>
      <c r="DF65" s="318" t="s">
        <v>192</v>
      </c>
      <c r="DG65" s="314" t="s">
        <v>73</v>
      </c>
      <c r="DH65" s="286"/>
      <c r="DI65" s="290" t="s">
        <v>94</v>
      </c>
      <c r="DJ65" s="320"/>
      <c r="DK65" s="321"/>
      <c r="DL65" s="285"/>
      <c r="DM65" s="315"/>
      <c r="DO65" s="318" t="s">
        <v>192</v>
      </c>
      <c r="DP65" s="314" t="s">
        <v>16</v>
      </c>
      <c r="DQ65" s="286"/>
      <c r="DR65" s="287" t="s">
        <v>94</v>
      </c>
      <c r="DS65" s="320"/>
      <c r="DT65" s="321"/>
      <c r="DU65" s="285"/>
      <c r="DV65" s="315"/>
      <c r="EP65" s="117" t="s">
        <v>1286</v>
      </c>
      <c r="EQ65" s="314" t="s">
        <v>75</v>
      </c>
      <c r="ER65" s="286"/>
      <c r="ES65" s="287" t="s">
        <v>1247</v>
      </c>
      <c r="ET65" s="320" t="s">
        <v>212</v>
      </c>
      <c r="EU65" s="321" t="s">
        <v>247</v>
      </c>
      <c r="EV65" s="285" t="s">
        <v>207</v>
      </c>
      <c r="EW65" s="315">
        <v>2725000</v>
      </c>
    </row>
    <row r="66" spans="2:153">
      <c r="B66" s="117" t="s">
        <v>166</v>
      </c>
      <c r="C66" s="122" t="s">
        <v>80</v>
      </c>
      <c r="D66" s="111"/>
      <c r="E66" s="131" t="s">
        <v>338</v>
      </c>
      <c r="F66" s="132" t="s">
        <v>339</v>
      </c>
      <c r="G66" s="110" t="s">
        <v>340</v>
      </c>
      <c r="H66" s="108" t="s">
        <v>236</v>
      </c>
      <c r="I66" s="121">
        <v>736667</v>
      </c>
      <c r="K66" s="117" t="s">
        <v>173</v>
      </c>
      <c r="L66" s="122" t="s">
        <v>82</v>
      </c>
      <c r="M66" s="111"/>
      <c r="N66" s="131" t="s">
        <v>327</v>
      </c>
      <c r="O66" s="132" t="s">
        <v>327</v>
      </c>
      <c r="P66" s="110" t="s">
        <v>327</v>
      </c>
      <c r="Q66" s="108" t="s">
        <v>327</v>
      </c>
      <c r="R66" s="121" t="s">
        <v>327</v>
      </c>
      <c r="T66" s="117" t="s">
        <v>173</v>
      </c>
      <c r="U66" s="122" t="s">
        <v>107</v>
      </c>
      <c r="V66" s="111"/>
      <c r="W66" s="168" t="s">
        <v>514</v>
      </c>
      <c r="X66" s="111" t="s">
        <v>503</v>
      </c>
      <c r="Y66" s="110" t="s">
        <v>198</v>
      </c>
      <c r="Z66" s="108" t="s">
        <v>203</v>
      </c>
      <c r="AA66" s="186">
        <v>1100000</v>
      </c>
      <c r="AC66" s="117" t="s">
        <v>173</v>
      </c>
      <c r="AD66" s="122" t="s">
        <v>80</v>
      </c>
      <c r="AE66" s="111"/>
      <c r="AF66" s="168" t="s">
        <v>641</v>
      </c>
      <c r="AG66" s="111" t="s">
        <v>562</v>
      </c>
      <c r="AH66" s="110" t="s">
        <v>552</v>
      </c>
      <c r="AI66" s="108" t="s">
        <v>217</v>
      </c>
      <c r="AJ66" s="186">
        <v>850000</v>
      </c>
      <c r="AL66" s="117" t="s">
        <v>173</v>
      </c>
      <c r="AM66" s="214" t="s">
        <v>93</v>
      </c>
      <c r="AN66" s="206"/>
      <c r="AO66" s="38" t="s">
        <v>94</v>
      </c>
      <c r="AP66" s="38"/>
      <c r="AQ66" s="210"/>
      <c r="AR66" s="202"/>
      <c r="AS66" s="215"/>
      <c r="AU66" s="117" t="s">
        <v>173</v>
      </c>
      <c r="AV66" s="253" t="s">
        <v>73</v>
      </c>
      <c r="AW66" s="245"/>
      <c r="AX66" s="239" t="s">
        <v>94</v>
      </c>
      <c r="AY66" s="239"/>
      <c r="AZ66" s="262"/>
      <c r="BA66" s="239"/>
      <c r="BB66" s="254"/>
      <c r="BD66" s="117" t="s">
        <v>173</v>
      </c>
      <c r="BE66" s="253" t="s">
        <v>73</v>
      </c>
      <c r="BF66" s="245"/>
      <c r="BG66" s="241" t="s">
        <v>864</v>
      </c>
      <c r="BH66" s="241" t="s">
        <v>288</v>
      </c>
      <c r="BI66" s="262" t="s">
        <v>335</v>
      </c>
      <c r="BJ66" s="240" t="s">
        <v>281</v>
      </c>
      <c r="BK66" s="254">
        <v>865000</v>
      </c>
      <c r="BM66" s="117" t="s">
        <v>182</v>
      </c>
      <c r="BN66" s="253" t="s">
        <v>80</v>
      </c>
      <c r="BO66" s="245"/>
      <c r="BP66" s="241" t="s">
        <v>905</v>
      </c>
      <c r="BQ66" s="241" t="s">
        <v>280</v>
      </c>
      <c r="BR66" s="262" t="s">
        <v>245</v>
      </c>
      <c r="BS66" s="239" t="s">
        <v>220</v>
      </c>
      <c r="BT66" s="254">
        <v>543400</v>
      </c>
      <c r="BV66" s="117" t="s">
        <v>182</v>
      </c>
      <c r="BW66" s="253" t="s">
        <v>16</v>
      </c>
      <c r="BX66" s="245"/>
      <c r="BY66" s="241" t="s">
        <v>94</v>
      </c>
      <c r="BZ66" s="241"/>
      <c r="CA66" s="262"/>
      <c r="CB66" s="239"/>
      <c r="CC66" s="254"/>
      <c r="CE66" s="117" t="s">
        <v>182</v>
      </c>
      <c r="CF66" s="293" t="s">
        <v>73</v>
      </c>
      <c r="CG66" s="286"/>
      <c r="CH66" s="287" t="s">
        <v>651</v>
      </c>
      <c r="CI66" s="287" t="s">
        <v>590</v>
      </c>
      <c r="CJ66" s="303" t="s">
        <v>223</v>
      </c>
      <c r="CK66" s="285" t="s">
        <v>207</v>
      </c>
      <c r="CL66" s="294">
        <v>1600000</v>
      </c>
      <c r="DF66" s="328" t="s">
        <v>365</v>
      </c>
      <c r="DG66" s="312" t="s">
        <v>80</v>
      </c>
      <c r="DH66" s="283"/>
      <c r="DI66" s="287" t="s">
        <v>94</v>
      </c>
      <c r="DJ66" s="84"/>
      <c r="DK66" s="319"/>
      <c r="DL66" s="282"/>
      <c r="DM66" s="313"/>
      <c r="DO66" s="117" t="s">
        <v>365</v>
      </c>
      <c r="DP66" s="312" t="s">
        <v>93</v>
      </c>
      <c r="DQ66" s="283"/>
      <c r="DR66" s="284" t="s">
        <v>94</v>
      </c>
      <c r="DS66" s="84"/>
      <c r="DT66" s="319"/>
      <c r="DU66" s="282"/>
      <c r="DV66" s="313"/>
      <c r="EP66" s="116" t="s">
        <v>1287</v>
      </c>
      <c r="EQ66" s="312" t="s">
        <v>75</v>
      </c>
      <c r="ER66" s="283"/>
      <c r="ES66" s="284" t="s">
        <v>1511</v>
      </c>
      <c r="ET66" s="84" t="s">
        <v>1510</v>
      </c>
      <c r="EU66" s="319" t="s">
        <v>357</v>
      </c>
      <c r="EV66" s="282" t="s">
        <v>226</v>
      </c>
      <c r="EW66" s="313">
        <v>1485000</v>
      </c>
    </row>
    <row r="67" spans="2:153">
      <c r="B67" s="117" t="s">
        <v>167</v>
      </c>
      <c r="C67" s="122" t="s">
        <v>16</v>
      </c>
      <c r="D67" s="111"/>
      <c r="E67" s="131" t="s">
        <v>341</v>
      </c>
      <c r="F67" s="132" t="s">
        <v>342</v>
      </c>
      <c r="G67" s="110" t="s">
        <v>72</v>
      </c>
      <c r="H67" s="108" t="s">
        <v>226</v>
      </c>
      <c r="I67" s="121">
        <v>975000</v>
      </c>
      <c r="K67" s="117" t="s">
        <v>174</v>
      </c>
      <c r="L67" s="122" t="s">
        <v>16</v>
      </c>
      <c r="M67" s="111"/>
      <c r="N67" s="131" t="s">
        <v>327</v>
      </c>
      <c r="O67" s="132" t="s">
        <v>327</v>
      </c>
      <c r="P67" s="110" t="s">
        <v>327</v>
      </c>
      <c r="Q67" s="108" t="s">
        <v>327</v>
      </c>
      <c r="R67" s="121" t="s">
        <v>327</v>
      </c>
      <c r="T67" s="117" t="s">
        <v>174</v>
      </c>
      <c r="U67" s="122" t="s">
        <v>82</v>
      </c>
      <c r="V67" s="111"/>
      <c r="W67" s="168" t="s">
        <v>513</v>
      </c>
      <c r="X67" s="111" t="s">
        <v>504</v>
      </c>
      <c r="Y67" s="110" t="s">
        <v>223</v>
      </c>
      <c r="Z67" s="108" t="s">
        <v>207</v>
      </c>
      <c r="AA67" s="186">
        <v>550000</v>
      </c>
      <c r="AC67" s="117" t="s">
        <v>174</v>
      </c>
      <c r="AD67" s="122" t="s">
        <v>16</v>
      </c>
      <c r="AE67" s="111"/>
      <c r="AF67" s="168"/>
      <c r="AG67" s="111"/>
      <c r="AH67" s="110"/>
      <c r="AI67" s="108"/>
      <c r="AJ67" s="186"/>
      <c r="AL67" s="117" t="s">
        <v>174</v>
      </c>
      <c r="AM67" s="214" t="s">
        <v>73</v>
      </c>
      <c r="AN67" s="206"/>
      <c r="AO67" s="38" t="s">
        <v>94</v>
      </c>
      <c r="AP67" s="38"/>
      <c r="AQ67" s="210"/>
      <c r="AR67" s="202"/>
      <c r="AS67" s="215"/>
      <c r="AU67" s="117" t="s">
        <v>174</v>
      </c>
      <c r="AV67" s="253" t="s">
        <v>16</v>
      </c>
      <c r="AW67" s="245"/>
      <c r="AX67" s="241" t="s">
        <v>776</v>
      </c>
      <c r="AY67" s="241" t="s">
        <v>780</v>
      </c>
      <c r="AZ67" s="262" t="s">
        <v>552</v>
      </c>
      <c r="BA67" s="239" t="s">
        <v>207</v>
      </c>
      <c r="BB67" s="254">
        <v>800000</v>
      </c>
      <c r="BD67" s="117" t="s">
        <v>174</v>
      </c>
      <c r="BE67" s="253" t="s">
        <v>80</v>
      </c>
      <c r="BF67" s="245"/>
      <c r="BG67" s="241" t="s">
        <v>847</v>
      </c>
      <c r="BH67" s="241" t="s">
        <v>846</v>
      </c>
      <c r="BI67" s="262" t="s">
        <v>360</v>
      </c>
      <c r="BJ67" s="240" t="s">
        <v>199</v>
      </c>
      <c r="BK67" s="254">
        <v>700000</v>
      </c>
      <c r="BM67" s="117" t="s">
        <v>183</v>
      </c>
      <c r="BN67" s="253" t="s">
        <v>73</v>
      </c>
      <c r="BO67" s="245"/>
      <c r="BP67" s="241" t="s">
        <v>94</v>
      </c>
      <c r="BQ67" s="241"/>
      <c r="BR67" s="262"/>
      <c r="BS67" s="239"/>
      <c r="BT67" s="254"/>
      <c r="BV67" s="117" t="s">
        <v>183</v>
      </c>
      <c r="BW67" s="253" t="s">
        <v>93</v>
      </c>
      <c r="BX67" s="245"/>
      <c r="BY67" s="241" t="s">
        <v>94</v>
      </c>
      <c r="BZ67" s="241"/>
      <c r="CA67" s="262"/>
      <c r="CB67" s="239"/>
      <c r="CC67" s="254"/>
      <c r="CE67" s="117" t="s">
        <v>183</v>
      </c>
      <c r="CF67" s="293" t="s">
        <v>93</v>
      </c>
      <c r="CG67" s="286"/>
      <c r="CH67" s="287" t="s">
        <v>1019</v>
      </c>
      <c r="CI67" s="287" t="s">
        <v>1067</v>
      </c>
      <c r="CJ67" s="303" t="s">
        <v>552</v>
      </c>
      <c r="CK67" s="285" t="s">
        <v>217</v>
      </c>
      <c r="CL67" s="294">
        <v>630000</v>
      </c>
      <c r="DF67" s="328" t="s">
        <v>366</v>
      </c>
      <c r="DG67" s="314" t="s">
        <v>93</v>
      </c>
      <c r="DH67" s="286"/>
      <c r="DI67" s="287" t="s">
        <v>1185</v>
      </c>
      <c r="DJ67" s="84" t="s">
        <v>471</v>
      </c>
      <c r="DK67" s="319" t="s">
        <v>465</v>
      </c>
      <c r="DL67" s="285" t="s">
        <v>236</v>
      </c>
      <c r="DM67" s="315">
        <v>350000</v>
      </c>
      <c r="DO67" s="117" t="s">
        <v>366</v>
      </c>
      <c r="DP67" s="314" t="s">
        <v>107</v>
      </c>
      <c r="DQ67" s="286"/>
      <c r="DR67" s="287" t="s">
        <v>651</v>
      </c>
      <c r="DS67" s="84" t="s">
        <v>590</v>
      </c>
      <c r="DT67" s="319" t="s">
        <v>276</v>
      </c>
      <c r="DU67" s="285" t="s">
        <v>207</v>
      </c>
      <c r="DV67" s="315">
        <v>550000</v>
      </c>
      <c r="EP67" s="117" t="s">
        <v>1288</v>
      </c>
      <c r="EQ67" s="314" t="s">
        <v>80</v>
      </c>
      <c r="ER67" s="286"/>
      <c r="ES67" s="287" t="s">
        <v>1248</v>
      </c>
      <c r="ET67" s="84" t="s">
        <v>966</v>
      </c>
      <c r="EU67" s="319" t="s">
        <v>219</v>
      </c>
      <c r="EV67" s="285" t="s">
        <v>207</v>
      </c>
      <c r="EW67" s="315">
        <v>550000</v>
      </c>
    </row>
    <row r="68" spans="2:153" ht="15.75" thickBot="1">
      <c r="B68" s="118" t="s">
        <v>168</v>
      </c>
      <c r="C68" s="123" t="s">
        <v>82</v>
      </c>
      <c r="D68" s="115"/>
      <c r="E68" s="133" t="s">
        <v>327</v>
      </c>
      <c r="F68" s="134" t="s">
        <v>327</v>
      </c>
      <c r="G68" s="113" t="s">
        <v>327</v>
      </c>
      <c r="H68" s="114" t="s">
        <v>327</v>
      </c>
      <c r="I68" s="124" t="s">
        <v>327</v>
      </c>
      <c r="K68" s="117" t="s">
        <v>175</v>
      </c>
      <c r="L68" s="122" t="s">
        <v>73</v>
      </c>
      <c r="M68" s="111"/>
      <c r="N68" s="161" t="s">
        <v>457</v>
      </c>
      <c r="O68" s="162" t="s">
        <v>20</v>
      </c>
      <c r="P68" s="148" t="s">
        <v>360</v>
      </c>
      <c r="Q68" s="149" t="s">
        <v>199</v>
      </c>
      <c r="R68" s="121">
        <v>1800000</v>
      </c>
      <c r="T68" s="117" t="s">
        <v>175</v>
      </c>
      <c r="U68" s="122" t="s">
        <v>80</v>
      </c>
      <c r="V68" s="111"/>
      <c r="W68" s="168" t="s">
        <v>94</v>
      </c>
      <c r="X68" s="111"/>
      <c r="Y68" s="148"/>
      <c r="Z68" s="149"/>
      <c r="AA68" s="186"/>
      <c r="AC68" s="117" t="s">
        <v>175</v>
      </c>
      <c r="AD68" s="122" t="s">
        <v>63</v>
      </c>
      <c r="AE68" s="111"/>
      <c r="AF68" s="197"/>
      <c r="AG68" s="198"/>
      <c r="AH68" s="148"/>
      <c r="AI68" s="149"/>
      <c r="AJ68" s="186"/>
      <c r="AL68" s="117" t="s">
        <v>175</v>
      </c>
      <c r="AM68" s="214" t="s">
        <v>107</v>
      </c>
      <c r="AN68" s="206"/>
      <c r="AO68" s="14" t="s">
        <v>687</v>
      </c>
      <c r="AP68" s="14" t="s">
        <v>732</v>
      </c>
      <c r="AQ68" s="209" t="s">
        <v>340</v>
      </c>
      <c r="AR68" s="38" t="s">
        <v>207</v>
      </c>
      <c r="AS68" s="215">
        <v>1500000</v>
      </c>
      <c r="AU68" s="117" t="s">
        <v>175</v>
      </c>
      <c r="AV68" s="253" t="s">
        <v>93</v>
      </c>
      <c r="AW68" s="245"/>
      <c r="AX68" s="239" t="s">
        <v>94</v>
      </c>
      <c r="AY68" s="239"/>
      <c r="AZ68" s="262"/>
      <c r="BA68" s="239"/>
      <c r="BB68" s="254"/>
      <c r="BD68" s="117" t="s">
        <v>175</v>
      </c>
      <c r="BE68" s="253" t="s">
        <v>81</v>
      </c>
      <c r="BF68" s="245"/>
      <c r="BG68" s="241" t="s">
        <v>699</v>
      </c>
      <c r="BH68" s="241" t="s">
        <v>719</v>
      </c>
      <c r="BI68" s="262" t="s">
        <v>202</v>
      </c>
      <c r="BJ68" s="240" t="s">
        <v>203</v>
      </c>
      <c r="BK68" s="254">
        <v>1500000</v>
      </c>
      <c r="BM68" s="117" t="s">
        <v>184</v>
      </c>
      <c r="BN68" s="255" t="s">
        <v>81</v>
      </c>
      <c r="BO68" s="247"/>
      <c r="BP68" s="248" t="s">
        <v>467</v>
      </c>
      <c r="BQ68" s="248" t="s">
        <v>486</v>
      </c>
      <c r="BR68" s="263" t="s">
        <v>247</v>
      </c>
      <c r="BS68" s="249" t="s">
        <v>207</v>
      </c>
      <c r="BT68" s="256">
        <v>942400</v>
      </c>
      <c r="BV68" s="281" t="s">
        <v>184</v>
      </c>
      <c r="BW68" s="258" t="s">
        <v>63</v>
      </c>
      <c r="BX68" s="259"/>
      <c r="BY68" s="280" t="s">
        <v>963</v>
      </c>
      <c r="BZ68" s="280" t="s">
        <v>983</v>
      </c>
      <c r="CA68" s="265" t="s">
        <v>223</v>
      </c>
      <c r="CB68" s="242" t="s">
        <v>236</v>
      </c>
      <c r="CC68" s="260">
        <v>1240000</v>
      </c>
      <c r="CE68" s="118" t="s">
        <v>184</v>
      </c>
      <c r="CF68" s="295" t="s">
        <v>63</v>
      </c>
      <c r="CG68" s="289"/>
      <c r="CH68" s="290" t="s">
        <v>94</v>
      </c>
      <c r="CI68" s="290"/>
      <c r="CJ68" s="304"/>
      <c r="CK68" s="288"/>
      <c r="CL68" s="296"/>
      <c r="DF68" s="328" t="s">
        <v>367</v>
      </c>
      <c r="DG68" s="314" t="s">
        <v>63</v>
      </c>
      <c r="DH68" s="286"/>
      <c r="DI68" s="287" t="s">
        <v>1186</v>
      </c>
      <c r="DJ68" s="84" t="s">
        <v>20</v>
      </c>
      <c r="DK68" s="319" t="s">
        <v>255</v>
      </c>
      <c r="DL68" s="285" t="s">
        <v>207</v>
      </c>
      <c r="DM68" s="315">
        <v>975000</v>
      </c>
      <c r="DO68" s="117" t="s">
        <v>367</v>
      </c>
      <c r="DP68" s="314" t="s">
        <v>63</v>
      </c>
      <c r="DQ68" s="286"/>
      <c r="DR68" s="287" t="s">
        <v>832</v>
      </c>
      <c r="DS68" s="84" t="s">
        <v>339</v>
      </c>
      <c r="DT68" s="319" t="s">
        <v>198</v>
      </c>
      <c r="DU68" s="285" t="s">
        <v>226</v>
      </c>
      <c r="DV68" s="315">
        <v>440000</v>
      </c>
      <c r="EP68" s="117" t="s">
        <v>1289</v>
      </c>
      <c r="EQ68" s="314" t="s">
        <v>73</v>
      </c>
      <c r="ER68" s="286"/>
      <c r="ES68" s="287" t="s">
        <v>955</v>
      </c>
      <c r="ET68" s="84" t="s">
        <v>494</v>
      </c>
      <c r="EU68" s="319" t="s">
        <v>255</v>
      </c>
      <c r="EV68" s="285" t="s">
        <v>199</v>
      </c>
      <c r="EW68" s="315">
        <v>2900000</v>
      </c>
    </row>
    <row r="69" spans="2:153" ht="15" customHeight="1" thickBot="1">
      <c r="B69" s="116" t="s">
        <v>169</v>
      </c>
      <c r="C69" s="120" t="s">
        <v>79</v>
      </c>
      <c r="D69" s="108"/>
      <c r="E69" s="131" t="s">
        <v>327</v>
      </c>
      <c r="F69" s="132" t="s">
        <v>327</v>
      </c>
      <c r="G69" s="110" t="s">
        <v>327</v>
      </c>
      <c r="H69" s="108" t="s">
        <v>327</v>
      </c>
      <c r="I69" s="121" t="s">
        <v>327</v>
      </c>
      <c r="K69" s="118" t="s">
        <v>176</v>
      </c>
      <c r="L69" s="123" t="s">
        <v>80</v>
      </c>
      <c r="M69" s="115"/>
      <c r="N69" s="133" t="s">
        <v>327</v>
      </c>
      <c r="O69" s="134" t="s">
        <v>327</v>
      </c>
      <c r="P69" s="113" t="s">
        <v>327</v>
      </c>
      <c r="Q69" s="114" t="s">
        <v>327</v>
      </c>
      <c r="R69" s="124" t="s">
        <v>327</v>
      </c>
      <c r="T69" s="118" t="s">
        <v>176</v>
      </c>
      <c r="U69" s="123" t="s">
        <v>73</v>
      </c>
      <c r="V69" s="115"/>
      <c r="W69" s="169" t="s">
        <v>412</v>
      </c>
      <c r="X69" s="112" t="s">
        <v>356</v>
      </c>
      <c r="Y69" s="113" t="s">
        <v>245</v>
      </c>
      <c r="Z69" s="114" t="s">
        <v>220</v>
      </c>
      <c r="AA69" s="187">
        <v>583333</v>
      </c>
      <c r="AC69" s="118" t="s">
        <v>176</v>
      </c>
      <c r="AD69" s="123" t="s">
        <v>73</v>
      </c>
      <c r="AE69" s="115"/>
      <c r="AF69" s="169" t="s">
        <v>642</v>
      </c>
      <c r="AG69" s="112" t="s">
        <v>561</v>
      </c>
      <c r="AH69" s="113" t="s">
        <v>247</v>
      </c>
      <c r="AI69" s="114" t="s">
        <v>207</v>
      </c>
      <c r="AJ69" s="187">
        <v>666000</v>
      </c>
      <c r="AL69" s="117" t="s">
        <v>176</v>
      </c>
      <c r="AM69" s="223" t="s">
        <v>16</v>
      </c>
      <c r="AN69" s="206"/>
      <c r="AO69" s="14" t="s">
        <v>688</v>
      </c>
      <c r="AP69" s="14" t="s">
        <v>419</v>
      </c>
      <c r="AQ69" s="209" t="s">
        <v>258</v>
      </c>
      <c r="AR69" s="38" t="s">
        <v>220</v>
      </c>
      <c r="AS69" s="215">
        <v>660000</v>
      </c>
      <c r="AU69" s="118" t="s">
        <v>176</v>
      </c>
      <c r="AV69" s="258" t="s">
        <v>63</v>
      </c>
      <c r="AW69" s="259"/>
      <c r="AX69" s="242" t="s">
        <v>94</v>
      </c>
      <c r="AY69" s="242"/>
      <c r="AZ69" s="265"/>
      <c r="BA69" s="242"/>
      <c r="BB69" s="260"/>
      <c r="BD69" s="118" t="s">
        <v>176</v>
      </c>
      <c r="BE69" s="255" t="s">
        <v>16</v>
      </c>
      <c r="BF69" s="247"/>
      <c r="BG69" s="248" t="s">
        <v>399</v>
      </c>
      <c r="BH69" s="248" t="s">
        <v>209</v>
      </c>
      <c r="BI69" s="262" t="s">
        <v>239</v>
      </c>
      <c r="BJ69" s="240" t="s">
        <v>207</v>
      </c>
      <c r="BK69" s="254">
        <v>471200</v>
      </c>
      <c r="BM69" s="116" t="s">
        <v>187</v>
      </c>
      <c r="BN69" s="279" t="s">
        <v>63</v>
      </c>
      <c r="BO69" s="278"/>
      <c r="BP69" s="267" t="s">
        <v>554</v>
      </c>
      <c r="BQ69" s="267" t="s">
        <v>439</v>
      </c>
      <c r="BR69" s="268" t="s">
        <v>198</v>
      </c>
      <c r="BS69" s="277" t="s">
        <v>220</v>
      </c>
      <c r="BT69" s="276">
        <v>720180</v>
      </c>
      <c r="CE69" s="117" t="s">
        <v>187</v>
      </c>
      <c r="CF69" s="291" t="s">
        <v>81</v>
      </c>
      <c r="CG69" s="283"/>
      <c r="CH69" s="284" t="s">
        <v>955</v>
      </c>
      <c r="CI69" s="284" t="s">
        <v>494</v>
      </c>
      <c r="CJ69" s="302" t="s">
        <v>255</v>
      </c>
      <c r="CK69" s="282" t="s">
        <v>199</v>
      </c>
      <c r="CL69" s="292">
        <v>4500000</v>
      </c>
      <c r="DF69" s="328" t="s">
        <v>368</v>
      </c>
      <c r="DG69" s="314" t="s">
        <v>107</v>
      </c>
      <c r="DH69" s="286"/>
      <c r="DI69" s="287" t="s">
        <v>1187</v>
      </c>
      <c r="DJ69" s="84" t="s">
        <v>1476</v>
      </c>
      <c r="DK69" s="319" t="s">
        <v>552</v>
      </c>
      <c r="DL69" s="285" t="s">
        <v>199</v>
      </c>
      <c r="DM69" s="315">
        <v>1025000</v>
      </c>
      <c r="DO69" s="117" t="s">
        <v>368</v>
      </c>
      <c r="DP69" s="314" t="s">
        <v>73</v>
      </c>
      <c r="DQ69" s="286"/>
      <c r="DR69" s="287" t="s">
        <v>1214</v>
      </c>
      <c r="DS69" s="84" t="s">
        <v>244</v>
      </c>
      <c r="DT69" s="319" t="s">
        <v>245</v>
      </c>
      <c r="DU69" s="285" t="s">
        <v>207</v>
      </c>
      <c r="DV69" s="315">
        <v>300000</v>
      </c>
      <c r="EP69" s="117" t="s">
        <v>1290</v>
      </c>
      <c r="EQ69" s="314" t="s">
        <v>107</v>
      </c>
      <c r="ER69" s="286"/>
      <c r="ES69" s="287" t="s">
        <v>1408</v>
      </c>
      <c r="ET69" s="320" t="s">
        <v>1407</v>
      </c>
      <c r="EU69" s="321" t="s">
        <v>242</v>
      </c>
      <c r="EV69" s="285" t="s">
        <v>226</v>
      </c>
      <c r="EW69" s="315">
        <v>150000</v>
      </c>
    </row>
    <row r="70" spans="2:153">
      <c r="B70" s="117" t="s">
        <v>170</v>
      </c>
      <c r="C70" s="122" t="s">
        <v>93</v>
      </c>
      <c r="D70" s="111"/>
      <c r="E70" s="131" t="s">
        <v>343</v>
      </c>
      <c r="F70" s="132" t="s">
        <v>344</v>
      </c>
      <c r="G70" s="110" t="s">
        <v>223</v>
      </c>
      <c r="H70" s="108" t="s">
        <v>207</v>
      </c>
      <c r="I70" s="121">
        <v>666667</v>
      </c>
      <c r="K70" s="117" t="s">
        <v>178</v>
      </c>
      <c r="L70" s="120" t="s">
        <v>63</v>
      </c>
      <c r="M70" s="145"/>
      <c r="N70" s="159" t="s">
        <v>327</v>
      </c>
      <c r="O70" s="160" t="s">
        <v>327</v>
      </c>
      <c r="P70" s="147" t="s">
        <v>327</v>
      </c>
      <c r="Q70" s="145" t="s">
        <v>327</v>
      </c>
      <c r="R70" s="154" t="s">
        <v>327</v>
      </c>
      <c r="T70" s="117" t="s">
        <v>178</v>
      </c>
      <c r="U70" s="120" t="s">
        <v>81</v>
      </c>
      <c r="V70" s="145"/>
      <c r="W70" s="172" t="s">
        <v>94</v>
      </c>
      <c r="X70" s="177"/>
      <c r="Y70" s="147"/>
      <c r="Z70" s="145"/>
      <c r="AA70" s="188"/>
      <c r="AC70" s="117" t="s">
        <v>178</v>
      </c>
      <c r="AD70" s="199" t="s">
        <v>82</v>
      </c>
      <c r="AE70" s="145"/>
      <c r="AF70" s="172"/>
      <c r="AG70" s="177"/>
      <c r="AH70" s="147"/>
      <c r="AI70" s="145"/>
      <c r="AJ70" s="188"/>
      <c r="AL70" s="116" t="s">
        <v>178</v>
      </c>
      <c r="AM70" s="226" t="s">
        <v>82</v>
      </c>
      <c r="AN70" s="227"/>
      <c r="AO70" s="228" t="s">
        <v>689</v>
      </c>
      <c r="AP70" s="228" t="s">
        <v>278</v>
      </c>
      <c r="AQ70" s="229" t="s">
        <v>552</v>
      </c>
      <c r="AR70" s="230" t="s">
        <v>265</v>
      </c>
      <c r="AS70" s="237">
        <v>475000</v>
      </c>
      <c r="BD70" s="116" t="s">
        <v>178</v>
      </c>
      <c r="BE70" s="253" t="s">
        <v>83</v>
      </c>
      <c r="BF70" s="245"/>
      <c r="BG70" s="241" t="s">
        <v>462</v>
      </c>
      <c r="BH70" s="241" t="s">
        <v>318</v>
      </c>
      <c r="BI70" s="268" t="s">
        <v>385</v>
      </c>
      <c r="BJ70" s="243" t="s">
        <v>236</v>
      </c>
      <c r="BK70" s="276">
        <v>1750000</v>
      </c>
      <c r="BM70" s="117" t="s">
        <v>188</v>
      </c>
      <c r="BN70" s="253" t="s">
        <v>93</v>
      </c>
      <c r="BO70" s="245"/>
      <c r="BP70" s="241" t="s">
        <v>94</v>
      </c>
      <c r="BQ70" s="241"/>
      <c r="BR70" s="262"/>
      <c r="BS70" s="239"/>
      <c r="BT70" s="254"/>
      <c r="CE70" s="117" t="s">
        <v>188</v>
      </c>
      <c r="CF70" s="293" t="s">
        <v>107</v>
      </c>
      <c r="CG70" s="286"/>
      <c r="CH70" s="287" t="s">
        <v>94</v>
      </c>
      <c r="CI70" s="287"/>
      <c r="CJ70" s="303"/>
      <c r="CK70" s="285"/>
      <c r="CL70" s="294"/>
      <c r="DF70" s="328" t="s">
        <v>369</v>
      </c>
      <c r="DG70" s="314" t="s">
        <v>16</v>
      </c>
      <c r="DH70" s="286"/>
      <c r="DI70" s="287" t="s">
        <v>94</v>
      </c>
      <c r="DJ70" s="84"/>
      <c r="DK70" s="319"/>
      <c r="DL70" s="285"/>
      <c r="DM70" s="315"/>
      <c r="DO70" s="117" t="s">
        <v>369</v>
      </c>
      <c r="DP70" s="314" t="s">
        <v>80</v>
      </c>
      <c r="DQ70" s="286"/>
      <c r="DR70" s="287" t="s">
        <v>94</v>
      </c>
      <c r="DS70" s="84"/>
      <c r="DT70" s="319"/>
      <c r="DU70" s="285"/>
      <c r="DV70" s="315"/>
      <c r="EP70" s="116" t="s">
        <v>1291</v>
      </c>
      <c r="EQ70" s="312" t="s">
        <v>107</v>
      </c>
      <c r="ER70" s="283"/>
      <c r="ES70" s="284" t="s">
        <v>551</v>
      </c>
      <c r="ET70" s="84" t="s">
        <v>830</v>
      </c>
      <c r="EU70" s="319" t="s">
        <v>335</v>
      </c>
      <c r="EV70" s="282" t="s">
        <v>207</v>
      </c>
      <c r="EW70" s="313">
        <v>950000</v>
      </c>
    </row>
    <row r="71" spans="2:153">
      <c r="B71" s="117" t="s">
        <v>171</v>
      </c>
      <c r="C71" s="122" t="s">
        <v>107</v>
      </c>
      <c r="D71" s="111"/>
      <c r="E71" s="131" t="s">
        <v>345</v>
      </c>
      <c r="F71" s="132" t="s">
        <v>346</v>
      </c>
      <c r="G71" s="110" t="s">
        <v>247</v>
      </c>
      <c r="H71" s="108" t="s">
        <v>236</v>
      </c>
      <c r="I71" s="121">
        <v>875000</v>
      </c>
      <c r="K71" s="117" t="s">
        <v>179</v>
      </c>
      <c r="L71" s="122" t="s">
        <v>81</v>
      </c>
      <c r="M71" s="111"/>
      <c r="N71" s="131" t="s">
        <v>327</v>
      </c>
      <c r="O71" s="132" t="s">
        <v>327</v>
      </c>
      <c r="P71" s="110" t="s">
        <v>327</v>
      </c>
      <c r="Q71" s="108" t="s">
        <v>327</v>
      </c>
      <c r="R71" s="121" t="s">
        <v>327</v>
      </c>
      <c r="T71" s="117" t="s">
        <v>179</v>
      </c>
      <c r="U71" s="122" t="s">
        <v>63</v>
      </c>
      <c r="V71" s="111"/>
      <c r="W71" s="168" t="s">
        <v>94</v>
      </c>
      <c r="X71" s="111"/>
      <c r="Y71" s="110"/>
      <c r="Z71" s="108"/>
      <c r="AA71" s="186"/>
      <c r="AC71" s="117" t="s">
        <v>179</v>
      </c>
      <c r="AD71" s="122" t="s">
        <v>81</v>
      </c>
      <c r="AE71" s="111"/>
      <c r="AF71" s="168" t="s">
        <v>554</v>
      </c>
      <c r="AG71" s="111" t="s">
        <v>21</v>
      </c>
      <c r="AH71" s="110" t="s">
        <v>229</v>
      </c>
      <c r="AI71" s="108" t="s">
        <v>203</v>
      </c>
      <c r="AJ71" s="186">
        <v>1700000</v>
      </c>
      <c r="AL71" s="117" t="s">
        <v>179</v>
      </c>
      <c r="AM71" s="214" t="s">
        <v>80</v>
      </c>
      <c r="AN71" s="206"/>
      <c r="AO71" s="38" t="s">
        <v>94</v>
      </c>
      <c r="AP71" s="38"/>
      <c r="AQ71" s="210"/>
      <c r="AR71" s="202"/>
      <c r="AS71" s="215"/>
      <c r="BD71" s="117" t="s">
        <v>179</v>
      </c>
      <c r="BE71" s="253" t="s">
        <v>107</v>
      </c>
      <c r="BF71" s="245"/>
      <c r="BG71" s="241" t="s">
        <v>845</v>
      </c>
      <c r="BH71" s="241" t="s">
        <v>16</v>
      </c>
      <c r="BI71" s="262" t="s">
        <v>239</v>
      </c>
      <c r="BJ71" s="240" t="s">
        <v>236</v>
      </c>
      <c r="BK71" s="254">
        <v>2000000</v>
      </c>
      <c r="BM71" s="117" t="s">
        <v>189</v>
      </c>
      <c r="BN71" s="253" t="s">
        <v>107</v>
      </c>
      <c r="BO71" s="245"/>
      <c r="BP71" s="241" t="s">
        <v>94</v>
      </c>
      <c r="BQ71" s="241"/>
      <c r="BR71" s="262"/>
      <c r="BS71" s="239"/>
      <c r="BT71" s="254"/>
      <c r="CE71" s="117" t="s">
        <v>189</v>
      </c>
      <c r="CF71" s="293" t="s">
        <v>80</v>
      </c>
      <c r="CG71" s="286"/>
      <c r="CH71" s="287" t="s">
        <v>94</v>
      </c>
      <c r="CI71" s="287"/>
      <c r="CJ71" s="303"/>
      <c r="CK71" s="285"/>
      <c r="CL71" s="294"/>
      <c r="DF71" s="318" t="s">
        <v>370</v>
      </c>
      <c r="DG71" s="316" t="s">
        <v>73</v>
      </c>
      <c r="DH71" s="289"/>
      <c r="DI71" s="290" t="s">
        <v>94</v>
      </c>
      <c r="DJ71" s="330"/>
      <c r="DK71" s="321"/>
      <c r="DL71" s="288"/>
      <c r="DM71" s="317"/>
      <c r="DO71" s="318" t="s">
        <v>370</v>
      </c>
      <c r="DP71" s="316" t="s">
        <v>16</v>
      </c>
      <c r="DQ71" s="289"/>
      <c r="DR71" s="290" t="s">
        <v>94</v>
      </c>
      <c r="DS71" s="320"/>
      <c r="DT71" s="321"/>
      <c r="DU71" s="288"/>
      <c r="DV71" s="317"/>
      <c r="EP71" s="117" t="s">
        <v>1292</v>
      </c>
      <c r="EQ71" s="314" t="s">
        <v>73</v>
      </c>
      <c r="ER71" s="286"/>
      <c r="ES71" s="287" t="s">
        <v>308</v>
      </c>
      <c r="ET71" s="84" t="s">
        <v>285</v>
      </c>
      <c r="EU71" s="319" t="s">
        <v>206</v>
      </c>
      <c r="EV71" s="285" t="s">
        <v>207</v>
      </c>
      <c r="EW71" s="315">
        <v>700000</v>
      </c>
    </row>
    <row r="72" spans="2:153">
      <c r="B72" s="117" t="s">
        <v>172</v>
      </c>
      <c r="C72" s="122" t="s">
        <v>63</v>
      </c>
      <c r="D72" s="111"/>
      <c r="E72" s="131" t="s">
        <v>347</v>
      </c>
      <c r="F72" s="132" t="s">
        <v>348</v>
      </c>
      <c r="G72" s="110" t="s">
        <v>242</v>
      </c>
      <c r="H72" s="108" t="s">
        <v>217</v>
      </c>
      <c r="I72" s="121">
        <v>725000</v>
      </c>
      <c r="K72" s="117" t="s">
        <v>180</v>
      </c>
      <c r="L72" s="122" t="s">
        <v>107</v>
      </c>
      <c r="M72" s="111"/>
      <c r="N72" s="131" t="s">
        <v>458</v>
      </c>
      <c r="O72" s="132" t="s">
        <v>459</v>
      </c>
      <c r="P72" s="110" t="s">
        <v>72</v>
      </c>
      <c r="Q72" s="108" t="s">
        <v>236</v>
      </c>
      <c r="R72" s="121">
        <v>1400000</v>
      </c>
      <c r="T72" s="117" t="s">
        <v>180</v>
      </c>
      <c r="U72" s="122" t="s">
        <v>93</v>
      </c>
      <c r="V72" s="111"/>
      <c r="W72" s="167" t="s">
        <v>94</v>
      </c>
      <c r="X72" s="109"/>
      <c r="Y72" s="110"/>
      <c r="Z72" s="108"/>
      <c r="AA72" s="186"/>
      <c r="AC72" s="117" t="s">
        <v>180</v>
      </c>
      <c r="AD72" s="122" t="s">
        <v>107</v>
      </c>
      <c r="AE72" s="111"/>
      <c r="AF72" s="167" t="s">
        <v>555</v>
      </c>
      <c r="AG72" s="109" t="s">
        <v>285</v>
      </c>
      <c r="AH72" s="110" t="s">
        <v>255</v>
      </c>
      <c r="AI72" s="108" t="s">
        <v>207</v>
      </c>
      <c r="AJ72" s="186">
        <v>525000</v>
      </c>
      <c r="AL72" s="117" t="s">
        <v>180</v>
      </c>
      <c r="AM72" s="214" t="s">
        <v>81</v>
      </c>
      <c r="AN72" s="206"/>
      <c r="AO72" s="38" t="s">
        <v>94</v>
      </c>
      <c r="AP72" s="38"/>
      <c r="AQ72" s="210"/>
      <c r="AR72" s="202"/>
      <c r="AS72" s="215"/>
      <c r="BD72" s="117" t="s">
        <v>180</v>
      </c>
      <c r="BE72" s="253" t="s">
        <v>63</v>
      </c>
      <c r="BF72" s="245"/>
      <c r="BG72" s="239" t="s">
        <v>94</v>
      </c>
      <c r="BH72" s="239"/>
      <c r="BI72" s="262"/>
      <c r="BJ72" s="240"/>
      <c r="BK72" s="254"/>
      <c r="BM72" s="117" t="s">
        <v>190</v>
      </c>
      <c r="BN72" s="253" t="s">
        <v>16</v>
      </c>
      <c r="BO72" s="245"/>
      <c r="BP72" s="241" t="s">
        <v>94</v>
      </c>
      <c r="BQ72" s="241"/>
      <c r="BR72" s="262"/>
      <c r="BS72" s="239"/>
      <c r="BT72" s="254"/>
      <c r="CE72" s="117" t="s">
        <v>190</v>
      </c>
      <c r="CF72" s="293" t="s">
        <v>16</v>
      </c>
      <c r="CG72" s="286"/>
      <c r="CH72" s="287" t="s">
        <v>94</v>
      </c>
      <c r="CI72" s="287"/>
      <c r="CJ72" s="303"/>
      <c r="CK72" s="285"/>
      <c r="CL72" s="294"/>
      <c r="EP72" s="117" t="s">
        <v>1293</v>
      </c>
      <c r="EQ72" s="314" t="s">
        <v>80</v>
      </c>
      <c r="ER72" s="286"/>
      <c r="ES72" s="287" t="s">
        <v>1249</v>
      </c>
      <c r="ET72" s="84" t="s">
        <v>19</v>
      </c>
      <c r="EU72" s="319" t="s">
        <v>206</v>
      </c>
      <c r="EV72" s="285" t="s">
        <v>226</v>
      </c>
      <c r="EW72" s="315">
        <v>475000</v>
      </c>
    </row>
    <row r="73" spans="2:153">
      <c r="B73" s="117" t="s">
        <v>173</v>
      </c>
      <c r="C73" s="122" t="s">
        <v>73</v>
      </c>
      <c r="D73" s="111"/>
      <c r="E73" s="131" t="s">
        <v>349</v>
      </c>
      <c r="F73" s="132" t="s">
        <v>350</v>
      </c>
      <c r="G73" s="110" t="s">
        <v>258</v>
      </c>
      <c r="H73" s="108" t="s">
        <v>203</v>
      </c>
      <c r="I73" s="121">
        <v>875000</v>
      </c>
      <c r="K73" s="117" t="s">
        <v>181</v>
      </c>
      <c r="L73" s="122" t="s">
        <v>93</v>
      </c>
      <c r="M73" s="111"/>
      <c r="N73" s="161" t="s">
        <v>327</v>
      </c>
      <c r="O73" s="162" t="s">
        <v>327</v>
      </c>
      <c r="P73" s="148" t="s">
        <v>327</v>
      </c>
      <c r="Q73" s="149" t="s">
        <v>327</v>
      </c>
      <c r="R73" s="121" t="s">
        <v>327</v>
      </c>
      <c r="T73" s="117" t="s">
        <v>181</v>
      </c>
      <c r="U73" s="122" t="s">
        <v>16</v>
      </c>
      <c r="V73" s="111"/>
      <c r="W73" s="168" t="s">
        <v>94</v>
      </c>
      <c r="X73" s="111"/>
      <c r="Y73" s="148"/>
      <c r="Z73" s="149"/>
      <c r="AA73" s="186"/>
      <c r="AC73" s="117" t="s">
        <v>181</v>
      </c>
      <c r="AD73" s="122" t="s">
        <v>93</v>
      </c>
      <c r="AE73" s="111"/>
      <c r="AF73" s="197"/>
      <c r="AG73" s="198"/>
      <c r="AH73" s="148"/>
      <c r="AI73" s="149"/>
      <c r="AJ73" s="186"/>
      <c r="AL73" s="117" t="s">
        <v>181</v>
      </c>
      <c r="AM73" s="214" t="s">
        <v>63</v>
      </c>
      <c r="AN73" s="206"/>
      <c r="AO73" s="14" t="s">
        <v>690</v>
      </c>
      <c r="AP73" s="14" t="s">
        <v>482</v>
      </c>
      <c r="AQ73" s="209" t="s">
        <v>261</v>
      </c>
      <c r="AR73" s="38" t="s">
        <v>203</v>
      </c>
      <c r="AS73" s="215">
        <v>635000</v>
      </c>
      <c r="BD73" s="117" t="s">
        <v>181</v>
      </c>
      <c r="BE73" s="253" t="s">
        <v>93</v>
      </c>
      <c r="BF73" s="245"/>
      <c r="BG73" s="239" t="s">
        <v>94</v>
      </c>
      <c r="BH73" s="239"/>
      <c r="BI73" s="262"/>
      <c r="BJ73" s="240"/>
      <c r="BK73" s="254"/>
      <c r="BM73" s="117" t="s">
        <v>191</v>
      </c>
      <c r="BN73" s="253" t="s">
        <v>80</v>
      </c>
      <c r="BO73" s="245"/>
      <c r="BP73" s="241" t="s">
        <v>906</v>
      </c>
      <c r="BQ73" s="241" t="s">
        <v>925</v>
      </c>
      <c r="BR73" s="262" t="s">
        <v>223</v>
      </c>
      <c r="BS73" s="239" t="s">
        <v>207</v>
      </c>
      <c r="BT73" s="254">
        <v>500000</v>
      </c>
      <c r="CE73" s="117" t="s">
        <v>191</v>
      </c>
      <c r="CF73" s="293" t="s">
        <v>73</v>
      </c>
      <c r="CG73" s="286"/>
      <c r="CH73" s="287" t="s">
        <v>1020</v>
      </c>
      <c r="CI73" s="287" t="s">
        <v>1066</v>
      </c>
      <c r="CJ73" s="303" t="s">
        <v>210</v>
      </c>
      <c r="CK73" s="285" t="s">
        <v>207</v>
      </c>
      <c r="CL73" s="294">
        <v>830000</v>
      </c>
      <c r="EP73" s="117" t="s">
        <v>1294</v>
      </c>
      <c r="EQ73" s="314" t="s">
        <v>75</v>
      </c>
      <c r="ER73" s="286"/>
      <c r="ES73" s="287" t="s">
        <v>1250</v>
      </c>
      <c r="ET73" s="320" t="s">
        <v>1384</v>
      </c>
      <c r="EU73" s="321" t="s">
        <v>219</v>
      </c>
      <c r="EV73" s="285" t="s">
        <v>220</v>
      </c>
      <c r="EW73" s="315">
        <v>2300000</v>
      </c>
    </row>
    <row r="74" spans="2:153">
      <c r="B74" s="117" t="s">
        <v>174</v>
      </c>
      <c r="C74" s="122" t="s">
        <v>81</v>
      </c>
      <c r="D74" s="111"/>
      <c r="E74" s="131" t="s">
        <v>351</v>
      </c>
      <c r="F74" s="132" t="s">
        <v>352</v>
      </c>
      <c r="G74" s="110" t="s">
        <v>198</v>
      </c>
      <c r="H74" s="108" t="s">
        <v>226</v>
      </c>
      <c r="I74" s="121">
        <v>2666667</v>
      </c>
      <c r="K74" s="117" t="s">
        <v>182</v>
      </c>
      <c r="L74" s="122" t="s">
        <v>82</v>
      </c>
      <c r="M74" s="111"/>
      <c r="N74" s="131" t="s">
        <v>327</v>
      </c>
      <c r="O74" s="132" t="s">
        <v>327</v>
      </c>
      <c r="P74" s="110" t="s">
        <v>327</v>
      </c>
      <c r="Q74" s="108" t="s">
        <v>327</v>
      </c>
      <c r="R74" s="121" t="s">
        <v>327</v>
      </c>
      <c r="T74" s="117" t="s">
        <v>182</v>
      </c>
      <c r="U74" s="122" t="s">
        <v>107</v>
      </c>
      <c r="V74" s="111"/>
      <c r="W74" s="168" t="s">
        <v>458</v>
      </c>
      <c r="X74" s="111" t="s">
        <v>459</v>
      </c>
      <c r="Y74" s="110" t="s">
        <v>72</v>
      </c>
      <c r="Z74" s="108" t="s">
        <v>236</v>
      </c>
      <c r="AA74" s="186">
        <v>1400000</v>
      </c>
      <c r="AC74" s="117" t="s">
        <v>182</v>
      </c>
      <c r="AD74" s="122" t="s">
        <v>80</v>
      </c>
      <c r="AE74" s="111"/>
      <c r="AF74" s="168"/>
      <c r="AG74" s="111"/>
      <c r="AH74" s="110"/>
      <c r="AI74" s="108"/>
      <c r="AJ74" s="186"/>
      <c r="AL74" s="117" t="s">
        <v>182</v>
      </c>
      <c r="AM74" s="214" t="s">
        <v>93</v>
      </c>
      <c r="AN74" s="206"/>
      <c r="AO74" s="38" t="s">
        <v>94</v>
      </c>
      <c r="AP74" s="38"/>
      <c r="AQ74" s="210"/>
      <c r="AR74" s="202"/>
      <c r="AS74" s="215"/>
      <c r="BD74" s="117" t="s">
        <v>182</v>
      </c>
      <c r="BE74" s="253" t="s">
        <v>73</v>
      </c>
      <c r="BF74" s="245"/>
      <c r="BG74" s="239" t="s">
        <v>94</v>
      </c>
      <c r="BH74" s="239"/>
      <c r="BI74" s="262"/>
      <c r="BJ74" s="240"/>
      <c r="BK74" s="254"/>
      <c r="BM74" s="117" t="s">
        <v>192</v>
      </c>
      <c r="BN74" s="253" t="s">
        <v>73</v>
      </c>
      <c r="BO74" s="245"/>
      <c r="BP74" s="241" t="s">
        <v>94</v>
      </c>
      <c r="BQ74" s="241"/>
      <c r="BR74" s="262"/>
      <c r="BS74" s="239"/>
      <c r="BT74" s="254"/>
      <c r="CE74" s="117" t="s">
        <v>192</v>
      </c>
      <c r="CF74" s="293" t="s">
        <v>93</v>
      </c>
      <c r="CG74" s="286"/>
      <c r="CH74" s="287" t="s">
        <v>752</v>
      </c>
      <c r="CI74" s="287" t="s">
        <v>339</v>
      </c>
      <c r="CJ74" s="303" t="s">
        <v>219</v>
      </c>
      <c r="CK74" s="285" t="s">
        <v>220</v>
      </c>
      <c r="CL74" s="294">
        <v>770000</v>
      </c>
      <c r="EP74" s="116" t="s">
        <v>1295</v>
      </c>
      <c r="EQ74" s="312" t="s">
        <v>75</v>
      </c>
      <c r="ER74" s="283"/>
      <c r="ES74" s="284" t="s">
        <v>1512</v>
      </c>
      <c r="ET74" s="84" t="s">
        <v>318</v>
      </c>
      <c r="EU74" s="319" t="s">
        <v>385</v>
      </c>
      <c r="EV74" s="282" t="s">
        <v>203</v>
      </c>
      <c r="EW74" s="313">
        <v>260000</v>
      </c>
    </row>
    <row r="75" spans="2:153" ht="15.75" thickBot="1">
      <c r="B75" s="117" t="s">
        <v>175</v>
      </c>
      <c r="C75" s="122" t="s">
        <v>80</v>
      </c>
      <c r="D75" s="111"/>
      <c r="E75" s="131" t="s">
        <v>353</v>
      </c>
      <c r="F75" s="132" t="s">
        <v>354</v>
      </c>
      <c r="G75" s="110" t="s">
        <v>261</v>
      </c>
      <c r="H75" s="108" t="s">
        <v>207</v>
      </c>
      <c r="I75" s="121">
        <v>900000</v>
      </c>
      <c r="K75" s="117" t="s">
        <v>183</v>
      </c>
      <c r="L75" s="122" t="s">
        <v>16</v>
      </c>
      <c r="M75" s="111"/>
      <c r="N75" s="131" t="s">
        <v>327</v>
      </c>
      <c r="O75" s="132" t="s">
        <v>327</v>
      </c>
      <c r="P75" s="110" t="s">
        <v>327</v>
      </c>
      <c r="Q75" s="108" t="s">
        <v>327</v>
      </c>
      <c r="R75" s="121" t="s">
        <v>327</v>
      </c>
      <c r="T75" s="117" t="s">
        <v>183</v>
      </c>
      <c r="U75" s="122" t="s">
        <v>82</v>
      </c>
      <c r="V75" s="111"/>
      <c r="W75" s="168" t="s">
        <v>94</v>
      </c>
      <c r="X75" s="111"/>
      <c r="Y75" s="110"/>
      <c r="Z75" s="108"/>
      <c r="AA75" s="186"/>
      <c r="AC75" s="117" t="s">
        <v>183</v>
      </c>
      <c r="AD75" s="122" t="s">
        <v>16</v>
      </c>
      <c r="AE75" s="111"/>
      <c r="AF75" s="168"/>
      <c r="AG75" s="111"/>
      <c r="AH75" s="110"/>
      <c r="AI75" s="108"/>
      <c r="AJ75" s="186"/>
      <c r="AL75" s="117" t="s">
        <v>183</v>
      </c>
      <c r="AM75" s="214" t="s">
        <v>73</v>
      </c>
      <c r="AN75" s="206"/>
      <c r="AO75" s="38" t="s">
        <v>94</v>
      </c>
      <c r="AP75" s="38"/>
      <c r="AQ75" s="210"/>
      <c r="AR75" s="202"/>
      <c r="AS75" s="215"/>
      <c r="BD75" s="117" t="s">
        <v>183</v>
      </c>
      <c r="BE75" s="253" t="s">
        <v>80</v>
      </c>
      <c r="BF75" s="245"/>
      <c r="BG75" s="252" t="s">
        <v>848</v>
      </c>
      <c r="BH75" s="252" t="s">
        <v>228</v>
      </c>
      <c r="BI75" s="262" t="s">
        <v>245</v>
      </c>
      <c r="BJ75" s="240" t="s">
        <v>226</v>
      </c>
      <c r="BK75" s="254">
        <v>500000</v>
      </c>
      <c r="BM75" s="118" t="s">
        <v>193</v>
      </c>
      <c r="BN75" s="258" t="s">
        <v>81</v>
      </c>
      <c r="BO75" s="259"/>
      <c r="BP75" s="280" t="s">
        <v>636</v>
      </c>
      <c r="BQ75" s="280" t="s">
        <v>396</v>
      </c>
      <c r="BR75" s="265" t="s">
        <v>258</v>
      </c>
      <c r="BS75" s="242" t="s">
        <v>226</v>
      </c>
      <c r="BT75" s="260">
        <v>537500</v>
      </c>
      <c r="CE75" s="117" t="s">
        <v>193</v>
      </c>
      <c r="CF75" s="295" t="s">
        <v>63</v>
      </c>
      <c r="CG75" s="289"/>
      <c r="CH75" s="290" t="s">
        <v>94</v>
      </c>
      <c r="CI75" s="290"/>
      <c r="CJ75" s="304"/>
      <c r="CK75" s="288"/>
      <c r="CL75" s="296"/>
      <c r="EP75" s="117" t="s">
        <v>1296</v>
      </c>
      <c r="EQ75" s="314" t="s">
        <v>80</v>
      </c>
      <c r="ER75" s="286"/>
      <c r="ES75" s="287" t="s">
        <v>1513</v>
      </c>
      <c r="ET75" s="84" t="s">
        <v>471</v>
      </c>
      <c r="EU75" s="319" t="s">
        <v>320</v>
      </c>
      <c r="EV75" s="285" t="s">
        <v>203</v>
      </c>
      <c r="EW75" s="315">
        <v>1188000</v>
      </c>
    </row>
    <row r="76" spans="2:153">
      <c r="B76" s="117" t="s">
        <v>176</v>
      </c>
      <c r="C76" s="122" t="s">
        <v>16</v>
      </c>
      <c r="D76" s="111"/>
      <c r="E76" s="131" t="s">
        <v>355</v>
      </c>
      <c r="F76" s="132" t="s">
        <v>356</v>
      </c>
      <c r="G76" s="110" t="s">
        <v>357</v>
      </c>
      <c r="H76" s="108" t="s">
        <v>226</v>
      </c>
      <c r="I76" s="121">
        <v>870000</v>
      </c>
      <c r="K76" s="117" t="s">
        <v>184</v>
      </c>
      <c r="L76" s="122" t="s">
        <v>73</v>
      </c>
      <c r="M76" s="111"/>
      <c r="N76" s="161" t="s">
        <v>460</v>
      </c>
      <c r="O76" s="162" t="s">
        <v>461</v>
      </c>
      <c r="P76" s="148" t="s">
        <v>312</v>
      </c>
      <c r="Q76" s="149" t="s">
        <v>281</v>
      </c>
      <c r="R76" s="121">
        <v>1050000</v>
      </c>
      <c r="T76" s="117" t="s">
        <v>184</v>
      </c>
      <c r="U76" s="122" t="s">
        <v>80</v>
      </c>
      <c r="V76" s="111"/>
      <c r="W76" s="168" t="s">
        <v>94</v>
      </c>
      <c r="X76" s="111"/>
      <c r="Y76" s="148"/>
      <c r="Z76" s="149"/>
      <c r="AA76" s="186"/>
      <c r="AC76" s="117" t="s">
        <v>184</v>
      </c>
      <c r="AD76" s="122" t="s">
        <v>63</v>
      </c>
      <c r="AE76" s="111"/>
      <c r="AF76" s="197"/>
      <c r="AG76" s="198"/>
      <c r="AH76" s="148"/>
      <c r="AI76" s="149"/>
      <c r="AJ76" s="186"/>
      <c r="AL76" s="117" t="s">
        <v>184</v>
      </c>
      <c r="AM76" s="214" t="s">
        <v>107</v>
      </c>
      <c r="AN76" s="206"/>
      <c r="AO76" s="14" t="s">
        <v>691</v>
      </c>
      <c r="AP76" s="14" t="s">
        <v>729</v>
      </c>
      <c r="AQ76" s="209" t="s">
        <v>261</v>
      </c>
      <c r="AR76" s="38" t="s">
        <v>207</v>
      </c>
      <c r="AS76" s="215">
        <v>1500000</v>
      </c>
      <c r="BD76" s="117" t="s">
        <v>184</v>
      </c>
      <c r="BE76" s="253" t="s">
        <v>81</v>
      </c>
      <c r="BF76" s="245"/>
      <c r="BG76" s="241" t="s">
        <v>684</v>
      </c>
      <c r="BH76" s="241" t="s">
        <v>263</v>
      </c>
      <c r="BI76" s="262" t="s">
        <v>219</v>
      </c>
      <c r="BJ76" s="240" t="s">
        <v>207</v>
      </c>
      <c r="BK76" s="254">
        <v>600000</v>
      </c>
      <c r="CE76" s="116" t="s">
        <v>365</v>
      </c>
      <c r="CF76" s="291" t="s">
        <v>81</v>
      </c>
      <c r="CG76" s="283"/>
      <c r="CH76" s="284" t="s">
        <v>1021</v>
      </c>
      <c r="CI76" s="284" t="s">
        <v>1065</v>
      </c>
      <c r="CJ76" s="302" t="s">
        <v>255</v>
      </c>
      <c r="CK76" s="282" t="s">
        <v>203</v>
      </c>
      <c r="CL76" s="292">
        <v>850000</v>
      </c>
      <c r="EP76" s="117" t="s">
        <v>1297</v>
      </c>
      <c r="EQ76" s="314" t="s">
        <v>73</v>
      </c>
      <c r="ER76" s="286"/>
      <c r="ES76" s="287" t="s">
        <v>1211</v>
      </c>
      <c r="ET76" s="84" t="s">
        <v>830</v>
      </c>
      <c r="EU76" s="319" t="s">
        <v>1501</v>
      </c>
      <c r="EV76" s="285" t="s">
        <v>226</v>
      </c>
      <c r="EW76" s="315">
        <v>375000</v>
      </c>
    </row>
    <row r="77" spans="2:153">
      <c r="B77" s="118" t="s">
        <v>177</v>
      </c>
      <c r="C77" s="123" t="s">
        <v>82</v>
      </c>
      <c r="D77" s="115"/>
      <c r="E77" s="133" t="s">
        <v>327</v>
      </c>
      <c r="F77" s="134" t="s">
        <v>327</v>
      </c>
      <c r="G77" s="113" t="s">
        <v>327</v>
      </c>
      <c r="H77" s="114" t="s">
        <v>327</v>
      </c>
      <c r="I77" s="124" t="s">
        <v>327</v>
      </c>
      <c r="K77" s="117" t="s">
        <v>185</v>
      </c>
      <c r="L77" s="123" t="s">
        <v>80</v>
      </c>
      <c r="M77" s="115"/>
      <c r="N77" s="133" t="s">
        <v>327</v>
      </c>
      <c r="O77" s="134" t="s">
        <v>327</v>
      </c>
      <c r="P77" s="113" t="s">
        <v>327</v>
      </c>
      <c r="Q77" s="114" t="s">
        <v>327</v>
      </c>
      <c r="R77" s="124" t="s">
        <v>327</v>
      </c>
      <c r="T77" s="117" t="s">
        <v>185</v>
      </c>
      <c r="U77" s="123" t="s">
        <v>73</v>
      </c>
      <c r="V77" s="115"/>
      <c r="W77" s="169" t="s">
        <v>467</v>
      </c>
      <c r="X77" s="112" t="s">
        <v>486</v>
      </c>
      <c r="Y77" s="113" t="s">
        <v>247</v>
      </c>
      <c r="Z77" s="114" t="s">
        <v>207</v>
      </c>
      <c r="AA77" s="187">
        <v>3500000</v>
      </c>
      <c r="AC77" s="117" t="s">
        <v>185</v>
      </c>
      <c r="AD77" s="123" t="s">
        <v>73</v>
      </c>
      <c r="AE77" s="115"/>
      <c r="AF77" s="169" t="s">
        <v>556</v>
      </c>
      <c r="AG77" s="112" t="s">
        <v>410</v>
      </c>
      <c r="AH77" s="113" t="s">
        <v>198</v>
      </c>
      <c r="AI77" s="114" t="s">
        <v>207</v>
      </c>
      <c r="AJ77" s="187">
        <v>630000</v>
      </c>
      <c r="AL77" s="118" t="s">
        <v>185</v>
      </c>
      <c r="AM77" s="231" t="s">
        <v>16</v>
      </c>
      <c r="AN77" s="232"/>
      <c r="AO77" s="235" t="s">
        <v>446</v>
      </c>
      <c r="AP77" s="235" t="s">
        <v>494</v>
      </c>
      <c r="AQ77" s="236" t="s">
        <v>305</v>
      </c>
      <c r="AR77" s="233" t="s">
        <v>199</v>
      </c>
      <c r="AS77" s="238">
        <v>7200000</v>
      </c>
      <c r="BD77" s="118" t="s">
        <v>185</v>
      </c>
      <c r="BE77" s="255" t="s">
        <v>16</v>
      </c>
      <c r="BF77" s="247"/>
      <c r="BG77" s="239" t="s">
        <v>94</v>
      </c>
      <c r="BH77" s="239"/>
      <c r="BI77" s="263"/>
      <c r="BJ77" s="246"/>
      <c r="BK77" s="256"/>
      <c r="CE77" s="117" t="s">
        <v>366</v>
      </c>
      <c r="CF77" s="293" t="s">
        <v>107</v>
      </c>
      <c r="CG77" s="286"/>
      <c r="CH77" s="287" t="s">
        <v>94</v>
      </c>
      <c r="CI77" s="287"/>
      <c r="CJ77" s="303"/>
      <c r="CK77" s="285"/>
      <c r="CL77" s="294"/>
      <c r="EP77" s="117" t="s">
        <v>1298</v>
      </c>
      <c r="EQ77" s="314" t="s">
        <v>107</v>
      </c>
      <c r="ER77" s="286"/>
      <c r="ES77" s="287" t="s">
        <v>1251</v>
      </c>
      <c r="ET77" s="320" t="s">
        <v>843</v>
      </c>
      <c r="EU77" s="321" t="s">
        <v>261</v>
      </c>
      <c r="EV77" s="285" t="s">
        <v>220</v>
      </c>
      <c r="EW77" s="315">
        <v>1250000</v>
      </c>
    </row>
    <row r="78" spans="2:153" ht="15" customHeight="1">
      <c r="B78" s="116" t="s">
        <v>178</v>
      </c>
      <c r="C78" s="120" t="s">
        <v>79</v>
      </c>
      <c r="D78" s="108"/>
      <c r="E78" s="131" t="s">
        <v>327</v>
      </c>
      <c r="F78" s="132" t="s">
        <v>327</v>
      </c>
      <c r="G78" s="110" t="s">
        <v>327</v>
      </c>
      <c r="H78" s="108" t="s">
        <v>327</v>
      </c>
      <c r="I78" s="121" t="s">
        <v>327</v>
      </c>
      <c r="K78" s="116" t="s">
        <v>187</v>
      </c>
      <c r="L78" s="120" t="s">
        <v>63</v>
      </c>
      <c r="M78" s="145"/>
      <c r="N78" s="159" t="s">
        <v>327</v>
      </c>
      <c r="O78" s="160" t="s">
        <v>327</v>
      </c>
      <c r="P78" s="147" t="s">
        <v>327</v>
      </c>
      <c r="Q78" s="145" t="s">
        <v>327</v>
      </c>
      <c r="R78" s="154" t="s">
        <v>327</v>
      </c>
      <c r="T78" s="116" t="s">
        <v>191</v>
      </c>
      <c r="U78" s="120" t="s">
        <v>107</v>
      </c>
      <c r="V78" s="145"/>
      <c r="W78" s="172" t="s">
        <v>512</v>
      </c>
      <c r="X78" s="177" t="s">
        <v>393</v>
      </c>
      <c r="Y78" s="147" t="s">
        <v>276</v>
      </c>
      <c r="Z78" s="145" t="s">
        <v>236</v>
      </c>
      <c r="AA78" s="188">
        <v>700000</v>
      </c>
      <c r="AC78" s="116" t="s">
        <v>187</v>
      </c>
      <c r="AD78" s="199" t="s">
        <v>82</v>
      </c>
      <c r="AE78" s="145"/>
      <c r="AF78" s="172"/>
      <c r="AG78" s="177"/>
      <c r="AH78" s="147"/>
      <c r="AI78" s="145"/>
      <c r="AJ78" s="188"/>
      <c r="AL78" s="117" t="s">
        <v>187</v>
      </c>
      <c r="AM78" s="224" t="s">
        <v>82</v>
      </c>
      <c r="AN78" s="207"/>
      <c r="AO78" s="225" t="s">
        <v>692</v>
      </c>
      <c r="AP78" s="225" t="s">
        <v>730</v>
      </c>
      <c r="AQ78" s="209" t="s">
        <v>466</v>
      </c>
      <c r="AR78" s="38" t="s">
        <v>199</v>
      </c>
      <c r="AS78" s="215">
        <v>850000</v>
      </c>
      <c r="BD78" s="117" t="s">
        <v>187</v>
      </c>
      <c r="BE78" s="253" t="s">
        <v>83</v>
      </c>
      <c r="BF78" s="245"/>
      <c r="BG78" s="266" t="s">
        <v>844</v>
      </c>
      <c r="BH78" s="267" t="s">
        <v>843</v>
      </c>
      <c r="BI78" s="262" t="s">
        <v>72</v>
      </c>
      <c r="BJ78" s="240" t="s">
        <v>265</v>
      </c>
      <c r="BK78" s="254">
        <v>942400</v>
      </c>
      <c r="CE78" s="117" t="s">
        <v>367</v>
      </c>
      <c r="CF78" s="293" t="s">
        <v>80</v>
      </c>
      <c r="CG78" s="286"/>
      <c r="CH78" s="287" t="s">
        <v>94</v>
      </c>
      <c r="CI78" s="287"/>
      <c r="CJ78" s="303"/>
      <c r="CK78" s="285"/>
      <c r="CL78" s="294"/>
      <c r="EP78" s="116" t="s">
        <v>1299</v>
      </c>
      <c r="EQ78" s="312" t="s">
        <v>107</v>
      </c>
      <c r="ER78" s="283"/>
      <c r="ES78" s="284" t="s">
        <v>451</v>
      </c>
      <c r="ET78" s="84" t="s">
        <v>212</v>
      </c>
      <c r="EU78" s="319" t="s">
        <v>255</v>
      </c>
      <c r="EV78" s="282" t="s">
        <v>203</v>
      </c>
      <c r="EW78" s="313">
        <v>500000</v>
      </c>
    </row>
    <row r="79" spans="2:153">
      <c r="B79" s="117" t="s">
        <v>179</v>
      </c>
      <c r="C79" s="122" t="s">
        <v>93</v>
      </c>
      <c r="D79" s="111"/>
      <c r="E79" s="131" t="s">
        <v>327</v>
      </c>
      <c r="F79" s="132" t="s">
        <v>327</v>
      </c>
      <c r="G79" s="110" t="s">
        <v>327</v>
      </c>
      <c r="H79" s="108" t="s">
        <v>327</v>
      </c>
      <c r="I79" s="121" t="s">
        <v>327</v>
      </c>
      <c r="K79" s="117" t="s">
        <v>188</v>
      </c>
      <c r="L79" s="122" t="s">
        <v>81</v>
      </c>
      <c r="M79" s="111"/>
      <c r="N79" s="131" t="s">
        <v>327</v>
      </c>
      <c r="O79" s="132" t="s">
        <v>327</v>
      </c>
      <c r="P79" s="110" t="s">
        <v>327</v>
      </c>
      <c r="Q79" s="108" t="s">
        <v>327</v>
      </c>
      <c r="R79" s="121" t="s">
        <v>327</v>
      </c>
      <c r="T79" s="179" t="s">
        <v>369</v>
      </c>
      <c r="U79" s="189" t="s">
        <v>107</v>
      </c>
      <c r="V79" s="180"/>
      <c r="W79" s="181" t="s">
        <v>511</v>
      </c>
      <c r="X79" s="180" t="s">
        <v>507</v>
      </c>
      <c r="Y79" s="182" t="s">
        <v>247</v>
      </c>
      <c r="Z79" s="183" t="s">
        <v>226</v>
      </c>
      <c r="AA79" s="190">
        <v>5275000</v>
      </c>
      <c r="AC79" s="117" t="s">
        <v>188</v>
      </c>
      <c r="AD79" s="122" t="s">
        <v>81</v>
      </c>
      <c r="AE79" s="111"/>
      <c r="AF79" s="168" t="s">
        <v>557</v>
      </c>
      <c r="AG79" s="111" t="s">
        <v>241</v>
      </c>
      <c r="AH79" s="110" t="s">
        <v>255</v>
      </c>
      <c r="AI79" s="108" t="s">
        <v>220</v>
      </c>
      <c r="AJ79" s="186">
        <v>587500</v>
      </c>
      <c r="AL79" s="117" t="s">
        <v>188</v>
      </c>
      <c r="AM79" s="214" t="s">
        <v>80</v>
      </c>
      <c r="AN79" s="206"/>
      <c r="AO79" s="38" t="s">
        <v>94</v>
      </c>
      <c r="AP79" s="38"/>
      <c r="AQ79" s="210"/>
      <c r="AR79" s="202"/>
      <c r="AS79" s="215"/>
      <c r="BD79" s="117" t="s">
        <v>188</v>
      </c>
      <c r="BE79" s="253" t="s">
        <v>107</v>
      </c>
      <c r="BF79" s="245"/>
      <c r="BG79" s="240" t="s">
        <v>94</v>
      </c>
      <c r="BH79" s="239"/>
      <c r="BI79" s="262"/>
      <c r="BJ79" s="240"/>
      <c r="BK79" s="254"/>
      <c r="CE79" s="117" t="s">
        <v>368</v>
      </c>
      <c r="CF79" s="293" t="s">
        <v>16</v>
      </c>
      <c r="CG79" s="286"/>
      <c r="CH79" s="287" t="s">
        <v>94</v>
      </c>
      <c r="CI79" s="287"/>
      <c r="CJ79" s="303"/>
      <c r="CK79" s="285"/>
      <c r="CL79" s="294"/>
      <c r="EP79" s="117" t="s">
        <v>1300</v>
      </c>
      <c r="EQ79" s="314" t="s">
        <v>73</v>
      </c>
      <c r="ER79" s="286"/>
      <c r="ES79" s="287" t="s">
        <v>1252</v>
      </c>
      <c r="ET79" s="84" t="s">
        <v>362</v>
      </c>
      <c r="EU79" s="319" t="s">
        <v>213</v>
      </c>
      <c r="EV79" s="285" t="s">
        <v>203</v>
      </c>
      <c r="EW79" s="315">
        <v>260000</v>
      </c>
    </row>
    <row r="80" spans="2:153">
      <c r="B80" s="117" t="s">
        <v>180</v>
      </c>
      <c r="C80" s="122" t="s">
        <v>107</v>
      </c>
      <c r="D80" s="111"/>
      <c r="E80" s="131" t="s">
        <v>327</v>
      </c>
      <c r="F80" s="132" t="s">
        <v>327</v>
      </c>
      <c r="G80" s="110" t="s">
        <v>327</v>
      </c>
      <c r="H80" s="108" t="s">
        <v>327</v>
      </c>
      <c r="I80" s="121" t="s">
        <v>327</v>
      </c>
      <c r="K80" s="117" t="s">
        <v>189</v>
      </c>
      <c r="L80" s="122" t="s">
        <v>107</v>
      </c>
      <c r="M80" s="111"/>
      <c r="N80" s="131" t="s">
        <v>462</v>
      </c>
      <c r="O80" s="132" t="s">
        <v>318</v>
      </c>
      <c r="P80" s="110" t="s">
        <v>385</v>
      </c>
      <c r="Q80" s="108" t="s">
        <v>203</v>
      </c>
      <c r="R80" s="121">
        <v>4200000</v>
      </c>
      <c r="T80" s="117" t="s">
        <v>505</v>
      </c>
      <c r="U80" s="122" t="s">
        <v>107</v>
      </c>
      <c r="V80" s="111"/>
      <c r="W80" s="167" t="s">
        <v>510</v>
      </c>
      <c r="X80" s="109" t="s">
        <v>263</v>
      </c>
      <c r="Y80" s="110" t="s">
        <v>317</v>
      </c>
      <c r="Z80" s="108" t="s">
        <v>207</v>
      </c>
      <c r="AA80" s="186">
        <v>542500</v>
      </c>
      <c r="AC80" s="117" t="s">
        <v>189</v>
      </c>
      <c r="AD80" s="122" t="s">
        <v>107</v>
      </c>
      <c r="AE80" s="111"/>
      <c r="AF80" s="167" t="s">
        <v>558</v>
      </c>
      <c r="AG80" s="109" t="s">
        <v>352</v>
      </c>
      <c r="AH80" s="110" t="s">
        <v>229</v>
      </c>
      <c r="AI80" s="108" t="s">
        <v>265</v>
      </c>
      <c r="AJ80" s="186">
        <v>2500000</v>
      </c>
      <c r="AL80" s="117" t="s">
        <v>189</v>
      </c>
      <c r="AM80" s="214" t="s">
        <v>81</v>
      </c>
      <c r="AN80" s="206"/>
      <c r="AO80" s="38" t="s">
        <v>94</v>
      </c>
      <c r="AP80" s="38"/>
      <c r="AQ80" s="210"/>
      <c r="AR80" s="202"/>
      <c r="AS80" s="215"/>
      <c r="BD80" s="117" t="s">
        <v>189</v>
      </c>
      <c r="BE80" s="253" t="s">
        <v>63</v>
      </c>
      <c r="BF80" s="245"/>
      <c r="BG80" s="240" t="s">
        <v>94</v>
      </c>
      <c r="BH80" s="239"/>
      <c r="BI80" s="262"/>
      <c r="BJ80" s="240"/>
      <c r="BK80" s="254"/>
      <c r="CE80" s="117" t="s">
        <v>369</v>
      </c>
      <c r="CF80" s="293" t="s">
        <v>73</v>
      </c>
      <c r="CG80" s="286"/>
      <c r="CH80" s="287" t="s">
        <v>1022</v>
      </c>
      <c r="CI80" s="287" t="s">
        <v>318</v>
      </c>
      <c r="CJ80" s="303" t="s">
        <v>247</v>
      </c>
      <c r="CK80" s="285" t="s">
        <v>265</v>
      </c>
      <c r="CL80" s="294">
        <v>400000</v>
      </c>
      <c r="EP80" s="117" t="s">
        <v>1301</v>
      </c>
      <c r="EQ80" s="314" t="s">
        <v>80</v>
      </c>
      <c r="ER80" s="286"/>
      <c r="ES80" s="287" t="s">
        <v>1253</v>
      </c>
      <c r="ET80" s="84" t="s">
        <v>212</v>
      </c>
      <c r="EU80" s="319" t="s">
        <v>216</v>
      </c>
      <c r="EV80" s="285" t="s">
        <v>199</v>
      </c>
      <c r="EW80" s="315">
        <v>925000</v>
      </c>
    </row>
    <row r="81" spans="2:153" ht="15.75" thickBot="1">
      <c r="B81" s="117" t="s">
        <v>181</v>
      </c>
      <c r="C81" s="122" t="s">
        <v>63</v>
      </c>
      <c r="D81" s="111"/>
      <c r="E81" s="131" t="s">
        <v>358</v>
      </c>
      <c r="F81" s="132" t="s">
        <v>359</v>
      </c>
      <c r="G81" s="110" t="s">
        <v>360</v>
      </c>
      <c r="H81" s="108" t="s">
        <v>207</v>
      </c>
      <c r="I81" s="121">
        <v>845833</v>
      </c>
      <c r="K81" s="117" t="s">
        <v>190</v>
      </c>
      <c r="L81" s="122" t="s">
        <v>93</v>
      </c>
      <c r="M81" s="111"/>
      <c r="N81" s="161" t="s">
        <v>327</v>
      </c>
      <c r="O81" s="162" t="s">
        <v>327</v>
      </c>
      <c r="P81" s="148" t="s">
        <v>327</v>
      </c>
      <c r="Q81" s="149" t="s">
        <v>327</v>
      </c>
      <c r="R81" s="121" t="s">
        <v>327</v>
      </c>
      <c r="T81" s="179" t="s">
        <v>506</v>
      </c>
      <c r="U81" s="191" t="s">
        <v>107</v>
      </c>
      <c r="V81" s="192"/>
      <c r="W81" s="193" t="s">
        <v>509</v>
      </c>
      <c r="X81" s="192" t="s">
        <v>508</v>
      </c>
      <c r="Y81" s="194" t="s">
        <v>317</v>
      </c>
      <c r="Z81" s="195" t="s">
        <v>199</v>
      </c>
      <c r="AA81" s="196">
        <v>900000</v>
      </c>
      <c r="AC81" s="117" t="s">
        <v>190</v>
      </c>
      <c r="AD81" s="122" t="s">
        <v>93</v>
      </c>
      <c r="AE81" s="111"/>
      <c r="AF81" s="197"/>
      <c r="AG81" s="198"/>
      <c r="AH81" s="148"/>
      <c r="AI81" s="149"/>
      <c r="AJ81" s="186"/>
      <c r="AL81" s="117" t="s">
        <v>190</v>
      </c>
      <c r="AM81" s="214" t="s">
        <v>63</v>
      </c>
      <c r="AN81" s="206"/>
      <c r="AO81" s="14" t="s">
        <v>693</v>
      </c>
      <c r="AP81" s="14" t="s">
        <v>456</v>
      </c>
      <c r="AQ81" s="209" t="s">
        <v>255</v>
      </c>
      <c r="AR81" s="38" t="s">
        <v>217</v>
      </c>
      <c r="AS81" s="215">
        <v>575000</v>
      </c>
      <c r="BD81" s="117" t="s">
        <v>190</v>
      </c>
      <c r="BE81" s="253" t="s">
        <v>93</v>
      </c>
      <c r="BF81" s="245"/>
      <c r="BG81" s="240" t="s">
        <v>94</v>
      </c>
      <c r="BH81" s="239"/>
      <c r="BI81" s="262"/>
      <c r="BJ81" s="240"/>
      <c r="BK81" s="254"/>
      <c r="CE81" s="117" t="s">
        <v>370</v>
      </c>
      <c r="CF81" s="293" t="s">
        <v>93</v>
      </c>
      <c r="CG81" s="286"/>
      <c r="CH81" s="287" t="s">
        <v>94</v>
      </c>
      <c r="CI81" s="287"/>
      <c r="CJ81" s="303"/>
      <c r="CK81" s="285"/>
      <c r="CL81" s="294"/>
      <c r="EP81" s="117" t="s">
        <v>1302</v>
      </c>
      <c r="EQ81" s="314" t="s">
        <v>75</v>
      </c>
      <c r="ER81" s="286"/>
      <c r="ES81" s="287" t="s">
        <v>373</v>
      </c>
      <c r="ET81" s="320" t="s">
        <v>1514</v>
      </c>
      <c r="EU81" s="321" t="s">
        <v>198</v>
      </c>
      <c r="EV81" s="285" t="s">
        <v>207</v>
      </c>
      <c r="EW81" s="315">
        <v>1400000</v>
      </c>
    </row>
    <row r="82" spans="2:153">
      <c r="B82" s="117" t="s">
        <v>182</v>
      </c>
      <c r="C82" s="122" t="s">
        <v>73</v>
      </c>
      <c r="D82" s="111"/>
      <c r="E82" s="131" t="s">
        <v>327</v>
      </c>
      <c r="F82" s="132" t="s">
        <v>327</v>
      </c>
      <c r="G82" s="110" t="s">
        <v>327</v>
      </c>
      <c r="H82" s="108" t="s">
        <v>327</v>
      </c>
      <c r="I82" s="121" t="s">
        <v>327</v>
      </c>
      <c r="K82" s="117" t="s">
        <v>191</v>
      </c>
      <c r="L82" s="122" t="s">
        <v>82</v>
      </c>
      <c r="M82" s="111"/>
      <c r="N82" s="131" t="s">
        <v>327</v>
      </c>
      <c r="O82" s="132" t="s">
        <v>327</v>
      </c>
      <c r="P82" s="110" t="s">
        <v>327</v>
      </c>
      <c r="Q82" s="108" t="s">
        <v>327</v>
      </c>
      <c r="R82" s="121" t="s">
        <v>327</v>
      </c>
      <c r="AC82" s="117" t="s">
        <v>191</v>
      </c>
      <c r="AD82" s="122" t="s">
        <v>80</v>
      </c>
      <c r="AE82" s="111"/>
      <c r="AF82" s="168"/>
      <c r="AG82" s="111"/>
      <c r="AH82" s="110"/>
      <c r="AI82" s="108"/>
      <c r="AJ82" s="186"/>
      <c r="AL82" s="117" t="s">
        <v>191</v>
      </c>
      <c r="AM82" s="214" t="s">
        <v>93</v>
      </c>
      <c r="AN82" s="206"/>
      <c r="AO82" s="38" t="s">
        <v>94</v>
      </c>
      <c r="AP82" s="38"/>
      <c r="AQ82" s="210"/>
      <c r="AR82" s="202"/>
      <c r="AS82" s="216"/>
      <c r="BD82" s="117" t="s">
        <v>191</v>
      </c>
      <c r="BE82" s="253" t="s">
        <v>73</v>
      </c>
      <c r="BF82" s="245"/>
      <c r="BG82" s="240" t="s">
        <v>94</v>
      </c>
      <c r="BH82" s="239"/>
      <c r="BI82" s="262"/>
      <c r="BJ82" s="240"/>
      <c r="BK82" s="254"/>
      <c r="CE82" s="117" t="s">
        <v>371</v>
      </c>
      <c r="CF82" s="295" t="s">
        <v>63</v>
      </c>
      <c r="CG82" s="289"/>
      <c r="CH82" s="290" t="s">
        <v>94</v>
      </c>
      <c r="CI82" s="290"/>
      <c r="CJ82" s="304"/>
      <c r="CK82" s="288"/>
      <c r="CL82" s="296"/>
      <c r="EP82" s="116" t="s">
        <v>1303</v>
      </c>
      <c r="EQ82" s="312" t="s">
        <v>75</v>
      </c>
      <c r="ER82" s="283"/>
      <c r="ES82" s="284" t="s">
        <v>1254</v>
      </c>
      <c r="ET82" s="84" t="s">
        <v>1515</v>
      </c>
      <c r="EU82" s="319" t="s">
        <v>360</v>
      </c>
      <c r="EV82" s="282" t="s">
        <v>199</v>
      </c>
      <c r="EW82" s="313">
        <v>1400000</v>
      </c>
    </row>
    <row r="83" spans="2:153">
      <c r="B83" s="117" t="s">
        <v>183</v>
      </c>
      <c r="C83" s="122" t="s">
        <v>81</v>
      </c>
      <c r="D83" s="111"/>
      <c r="E83" s="131" t="s">
        <v>361</v>
      </c>
      <c r="F83" s="132" t="s">
        <v>362</v>
      </c>
      <c r="G83" s="110" t="s">
        <v>276</v>
      </c>
      <c r="H83" s="108" t="s">
        <v>220</v>
      </c>
      <c r="I83" s="121">
        <v>851625</v>
      </c>
      <c r="K83" s="117" t="s">
        <v>192</v>
      </c>
      <c r="L83" s="122" t="s">
        <v>16</v>
      </c>
      <c r="M83" s="111"/>
      <c r="N83" s="131" t="s">
        <v>327</v>
      </c>
      <c r="O83" s="132" t="s">
        <v>327</v>
      </c>
      <c r="P83" s="110" t="s">
        <v>327</v>
      </c>
      <c r="Q83" s="108" t="s">
        <v>327</v>
      </c>
      <c r="R83" s="121" t="s">
        <v>327</v>
      </c>
      <c r="AC83" s="117" t="s">
        <v>192</v>
      </c>
      <c r="AD83" s="122" t="s">
        <v>16</v>
      </c>
      <c r="AE83" s="111"/>
      <c r="AF83" s="168"/>
      <c r="AG83" s="111"/>
      <c r="AH83" s="110"/>
      <c r="AI83" s="108"/>
      <c r="AJ83" s="186"/>
      <c r="AL83" s="117" t="s">
        <v>192</v>
      </c>
      <c r="AM83" s="214" t="s">
        <v>73</v>
      </c>
      <c r="AN83" s="206"/>
      <c r="AO83" s="38" t="s">
        <v>94</v>
      </c>
      <c r="AP83" s="38"/>
      <c r="AQ83" s="210"/>
      <c r="AR83" s="202"/>
      <c r="AS83" s="216"/>
      <c r="BD83" s="117" t="s">
        <v>192</v>
      </c>
      <c r="BE83" s="253" t="s">
        <v>80</v>
      </c>
      <c r="BF83" s="245"/>
      <c r="BG83" s="240" t="s">
        <v>94</v>
      </c>
      <c r="BH83" s="239"/>
      <c r="BI83" s="262"/>
      <c r="BJ83" s="240"/>
      <c r="BK83" s="254"/>
      <c r="CE83" s="116" t="s">
        <v>701</v>
      </c>
      <c r="CF83" s="291" t="s">
        <v>81</v>
      </c>
      <c r="CG83" s="283"/>
      <c r="CH83" s="284" t="s">
        <v>1023</v>
      </c>
      <c r="CI83" s="284" t="s">
        <v>439</v>
      </c>
      <c r="CJ83" s="302" t="s">
        <v>270</v>
      </c>
      <c r="CK83" s="282" t="s">
        <v>203</v>
      </c>
      <c r="CL83" s="292">
        <v>1075000</v>
      </c>
      <c r="EP83" s="117" t="s">
        <v>1304</v>
      </c>
      <c r="EQ83" s="314" t="s">
        <v>80</v>
      </c>
      <c r="ER83" s="286"/>
      <c r="ES83" s="287" t="s">
        <v>1255</v>
      </c>
      <c r="ET83" s="84" t="s">
        <v>435</v>
      </c>
      <c r="EU83" s="319" t="s">
        <v>210</v>
      </c>
      <c r="EV83" s="285" t="s">
        <v>281</v>
      </c>
      <c r="EW83" s="315">
        <v>250000</v>
      </c>
    </row>
    <row r="84" spans="2:153">
      <c r="B84" s="117" t="s">
        <v>184</v>
      </c>
      <c r="C84" s="122" t="s">
        <v>80</v>
      </c>
      <c r="D84" s="111"/>
      <c r="E84" s="131"/>
      <c r="F84" s="132"/>
      <c r="G84" s="110"/>
      <c r="H84" s="108"/>
      <c r="I84" s="121"/>
      <c r="K84" s="117" t="s">
        <v>193</v>
      </c>
      <c r="L84" s="122" t="s">
        <v>73</v>
      </c>
      <c r="M84" s="111"/>
      <c r="N84" s="161" t="s">
        <v>327</v>
      </c>
      <c r="O84" s="162" t="s">
        <v>327</v>
      </c>
      <c r="P84" s="148" t="s">
        <v>327</v>
      </c>
      <c r="Q84" s="149" t="s">
        <v>327</v>
      </c>
      <c r="R84" s="121" t="s">
        <v>327</v>
      </c>
      <c r="AC84" s="117" t="s">
        <v>193</v>
      </c>
      <c r="AD84" s="122" t="s">
        <v>63</v>
      </c>
      <c r="AE84" s="111"/>
      <c r="AF84" s="197"/>
      <c r="AG84" s="198"/>
      <c r="AH84" s="148"/>
      <c r="AI84" s="149"/>
      <c r="AJ84" s="186"/>
      <c r="AL84" s="117" t="s">
        <v>193</v>
      </c>
      <c r="AM84" s="214" t="s">
        <v>107</v>
      </c>
      <c r="AN84" s="206"/>
      <c r="AO84" s="14" t="s">
        <v>694</v>
      </c>
      <c r="AP84" s="14" t="s">
        <v>731</v>
      </c>
      <c r="AQ84" s="209" t="s">
        <v>320</v>
      </c>
      <c r="AR84" s="38" t="s">
        <v>226</v>
      </c>
      <c r="AS84" s="216">
        <v>984200</v>
      </c>
      <c r="BD84" s="117" t="s">
        <v>193</v>
      </c>
      <c r="BE84" s="253" t="s">
        <v>81</v>
      </c>
      <c r="BF84" s="245"/>
      <c r="BG84" s="244" t="s">
        <v>714</v>
      </c>
      <c r="BH84" s="241" t="s">
        <v>585</v>
      </c>
      <c r="BI84" s="262" t="s">
        <v>198</v>
      </c>
      <c r="BJ84" s="240" t="s">
        <v>236</v>
      </c>
      <c r="BK84" s="254">
        <v>1558000</v>
      </c>
      <c r="CE84" s="117" t="s">
        <v>789</v>
      </c>
      <c r="CF84" s="293" t="s">
        <v>107</v>
      </c>
      <c r="CG84" s="286"/>
      <c r="CH84" s="287" t="s">
        <v>94</v>
      </c>
      <c r="CI84" s="287"/>
      <c r="CJ84" s="303"/>
      <c r="CK84" s="285"/>
      <c r="CL84" s="294"/>
      <c r="EP84" s="117" t="s">
        <v>1305</v>
      </c>
      <c r="EQ84" s="314" t="s">
        <v>73</v>
      </c>
      <c r="ER84" s="286"/>
      <c r="ES84" s="287" t="s">
        <v>1516</v>
      </c>
      <c r="ET84" s="84" t="s">
        <v>470</v>
      </c>
      <c r="EU84" s="319" t="s">
        <v>335</v>
      </c>
      <c r="EV84" s="285" t="s">
        <v>220</v>
      </c>
      <c r="EW84" s="315">
        <v>275000</v>
      </c>
    </row>
    <row r="85" spans="2:153">
      <c r="B85" s="117" t="s">
        <v>185</v>
      </c>
      <c r="C85" s="122" t="s">
        <v>16</v>
      </c>
      <c r="D85" s="111"/>
      <c r="E85" s="131" t="s">
        <v>327</v>
      </c>
      <c r="F85" s="132" t="s">
        <v>327</v>
      </c>
      <c r="G85" s="110" t="s">
        <v>327</v>
      </c>
      <c r="H85" s="108" t="s">
        <v>327</v>
      </c>
      <c r="I85" s="121" t="s">
        <v>327</v>
      </c>
      <c r="K85" s="118" t="s">
        <v>194</v>
      </c>
      <c r="L85" s="123" t="s">
        <v>80</v>
      </c>
      <c r="M85" s="115"/>
      <c r="N85" s="163" t="s">
        <v>327</v>
      </c>
      <c r="O85" s="164" t="s">
        <v>327</v>
      </c>
      <c r="P85" s="150" t="s">
        <v>327</v>
      </c>
      <c r="Q85" s="151" t="s">
        <v>327</v>
      </c>
      <c r="R85" s="124" t="s">
        <v>327</v>
      </c>
      <c r="AC85" s="118" t="s">
        <v>194</v>
      </c>
      <c r="AD85" s="123" t="s">
        <v>73</v>
      </c>
      <c r="AE85" s="115"/>
      <c r="AF85" s="173"/>
      <c r="AG85" s="115"/>
      <c r="AH85" s="150"/>
      <c r="AI85" s="151"/>
      <c r="AJ85" s="187"/>
      <c r="AL85" s="117" t="s">
        <v>194</v>
      </c>
      <c r="AM85" s="223" t="s">
        <v>16</v>
      </c>
      <c r="AN85" s="206"/>
      <c r="AO85" s="38" t="s">
        <v>94</v>
      </c>
      <c r="AP85" s="38"/>
      <c r="AQ85" s="210"/>
      <c r="AR85" s="202"/>
      <c r="AS85" s="216"/>
      <c r="BD85" s="117" t="s">
        <v>194</v>
      </c>
      <c r="BE85" s="255" t="s">
        <v>16</v>
      </c>
      <c r="BF85" s="247"/>
      <c r="BG85" s="246" t="s">
        <v>94</v>
      </c>
      <c r="BH85" s="249"/>
      <c r="BI85" s="262"/>
      <c r="BJ85" s="240"/>
      <c r="BK85" s="254"/>
      <c r="CE85" s="117" t="s">
        <v>790</v>
      </c>
      <c r="CF85" s="293" t="s">
        <v>80</v>
      </c>
      <c r="CG85" s="286"/>
      <c r="CH85" s="287" t="s">
        <v>94</v>
      </c>
      <c r="CI85" s="287"/>
      <c r="CJ85" s="303"/>
      <c r="CK85" s="285"/>
      <c r="CL85" s="294"/>
      <c r="EP85" s="117" t="s">
        <v>1306</v>
      </c>
      <c r="EQ85" s="314" t="s">
        <v>107</v>
      </c>
      <c r="ER85" s="286"/>
      <c r="ES85" s="287" t="s">
        <v>1256</v>
      </c>
      <c r="ET85" s="320" t="s">
        <v>231</v>
      </c>
      <c r="EU85" s="321" t="s">
        <v>219</v>
      </c>
      <c r="EV85" s="285" t="s">
        <v>207</v>
      </c>
      <c r="EW85" s="315">
        <v>1330000</v>
      </c>
    </row>
    <row r="86" spans="2:153">
      <c r="B86" s="118" t="s">
        <v>186</v>
      </c>
      <c r="C86" s="123" t="s">
        <v>82</v>
      </c>
      <c r="D86" s="115"/>
      <c r="E86" s="133" t="s">
        <v>327</v>
      </c>
      <c r="F86" s="134" t="s">
        <v>327</v>
      </c>
      <c r="G86" s="113" t="s">
        <v>327</v>
      </c>
      <c r="H86" s="114" t="s">
        <v>327</v>
      </c>
      <c r="I86" s="124" t="s">
        <v>327</v>
      </c>
      <c r="K86" s="116" t="s">
        <v>365</v>
      </c>
      <c r="L86" s="120" t="s">
        <v>63</v>
      </c>
      <c r="M86" s="145"/>
      <c r="N86" s="159" t="s">
        <v>327</v>
      </c>
      <c r="O86" s="160" t="s">
        <v>327</v>
      </c>
      <c r="P86" s="147" t="s">
        <v>327</v>
      </c>
      <c r="Q86" s="145" t="s">
        <v>327</v>
      </c>
      <c r="R86" s="154" t="s">
        <v>327</v>
      </c>
      <c r="AC86" s="116" t="s">
        <v>365</v>
      </c>
      <c r="AD86" s="199" t="s">
        <v>82</v>
      </c>
      <c r="AE86" s="145"/>
      <c r="AF86" s="172"/>
      <c r="AG86" s="177"/>
      <c r="AH86" s="147"/>
      <c r="AI86" s="145"/>
      <c r="AJ86" s="188"/>
      <c r="AL86" s="116" t="s">
        <v>365</v>
      </c>
      <c r="AM86" s="226" t="s">
        <v>82</v>
      </c>
      <c r="AN86" s="227"/>
      <c r="AO86" s="228" t="s">
        <v>695</v>
      </c>
      <c r="AP86" s="228" t="s">
        <v>398</v>
      </c>
      <c r="AQ86" s="229" t="s">
        <v>223</v>
      </c>
      <c r="AR86" s="230" t="s">
        <v>203</v>
      </c>
      <c r="AS86" s="237">
        <v>850000</v>
      </c>
      <c r="BD86" s="116" t="s">
        <v>365</v>
      </c>
      <c r="BE86" s="253" t="s">
        <v>83</v>
      </c>
      <c r="BF86" s="245"/>
      <c r="BG86" s="266" t="s">
        <v>842</v>
      </c>
      <c r="BH86" s="241" t="s">
        <v>841</v>
      </c>
      <c r="BI86" s="268" t="s">
        <v>223</v>
      </c>
      <c r="BJ86" s="243" t="s">
        <v>207</v>
      </c>
      <c r="BK86" s="276">
        <v>575000</v>
      </c>
      <c r="CE86" s="117" t="s">
        <v>791</v>
      </c>
      <c r="CF86" s="293" t="s">
        <v>16</v>
      </c>
      <c r="CG86" s="286"/>
      <c r="CH86" s="287" t="s">
        <v>94</v>
      </c>
      <c r="CI86" s="287"/>
      <c r="CJ86" s="303"/>
      <c r="CK86" s="285"/>
      <c r="CL86" s="294"/>
      <c r="EP86" s="116" t="s">
        <v>1307</v>
      </c>
      <c r="EQ86" s="312" t="s">
        <v>107</v>
      </c>
      <c r="ER86" s="283"/>
      <c r="ES86" s="284" t="s">
        <v>1257</v>
      </c>
      <c r="ET86" s="84" t="s">
        <v>318</v>
      </c>
      <c r="EU86" s="319" t="s">
        <v>255</v>
      </c>
      <c r="EV86" s="282" t="s">
        <v>236</v>
      </c>
      <c r="EW86" s="313">
        <v>750000</v>
      </c>
    </row>
    <row r="87" spans="2:153" ht="15" customHeight="1">
      <c r="B87" s="116" t="s">
        <v>187</v>
      </c>
      <c r="C87" s="120" t="s">
        <v>79</v>
      </c>
      <c r="D87" s="108"/>
      <c r="E87" s="131" t="s">
        <v>327</v>
      </c>
      <c r="F87" s="132" t="s">
        <v>327</v>
      </c>
      <c r="G87" s="110" t="s">
        <v>327</v>
      </c>
      <c r="H87" s="108" t="s">
        <v>327</v>
      </c>
      <c r="I87" s="121" t="s">
        <v>327</v>
      </c>
      <c r="K87" s="117" t="s">
        <v>366</v>
      </c>
      <c r="L87" s="122" t="s">
        <v>81</v>
      </c>
      <c r="M87" s="111"/>
      <c r="N87" s="131" t="s">
        <v>327</v>
      </c>
      <c r="O87" s="132" t="s">
        <v>327</v>
      </c>
      <c r="P87" s="110" t="s">
        <v>327</v>
      </c>
      <c r="Q87" s="108" t="s">
        <v>327</v>
      </c>
      <c r="R87" s="121" t="s">
        <v>327</v>
      </c>
      <c r="AC87" s="117" t="s">
        <v>366</v>
      </c>
      <c r="AD87" s="122" t="s">
        <v>81</v>
      </c>
      <c r="AE87" s="111"/>
      <c r="AF87" s="168" t="s">
        <v>559</v>
      </c>
      <c r="AG87" s="111" t="s">
        <v>553</v>
      </c>
      <c r="AH87" s="110" t="s">
        <v>247</v>
      </c>
      <c r="AI87" s="108" t="s">
        <v>236</v>
      </c>
      <c r="AJ87" s="186">
        <v>1000000</v>
      </c>
      <c r="AL87" s="117" t="s">
        <v>366</v>
      </c>
      <c r="AM87" s="214" t="s">
        <v>80</v>
      </c>
      <c r="AN87" s="206"/>
      <c r="AO87" s="38" t="s">
        <v>94</v>
      </c>
      <c r="AP87" s="38"/>
      <c r="AQ87" s="210"/>
      <c r="AR87" s="202"/>
      <c r="AS87" s="215"/>
      <c r="BD87" s="117" t="s">
        <v>366</v>
      </c>
      <c r="BE87" s="253" t="s">
        <v>107</v>
      </c>
      <c r="BF87" s="245"/>
      <c r="BG87" s="240" t="s">
        <v>94</v>
      </c>
      <c r="BH87" s="239"/>
      <c r="BI87" s="262"/>
      <c r="BJ87" s="240"/>
      <c r="BK87" s="254"/>
      <c r="CE87" s="117" t="s">
        <v>505</v>
      </c>
      <c r="CF87" s="293" t="s">
        <v>73</v>
      </c>
      <c r="CG87" s="286"/>
      <c r="CH87" s="287" t="s">
        <v>1024</v>
      </c>
      <c r="CI87" s="287" t="s">
        <v>393</v>
      </c>
      <c r="CJ87" s="303" t="s">
        <v>270</v>
      </c>
      <c r="CK87" s="285" t="s">
        <v>199</v>
      </c>
      <c r="CL87" s="294">
        <v>400000</v>
      </c>
      <c r="EP87" s="117" t="s">
        <v>1308</v>
      </c>
      <c r="EQ87" s="314" t="s">
        <v>73</v>
      </c>
      <c r="ER87" s="286"/>
      <c r="ES87" s="287" t="s">
        <v>1258</v>
      </c>
      <c r="ET87" s="84" t="s">
        <v>19</v>
      </c>
      <c r="EU87" s="319" t="s">
        <v>252</v>
      </c>
      <c r="EV87" s="285" t="s">
        <v>207</v>
      </c>
      <c r="EW87" s="315">
        <v>725000</v>
      </c>
    </row>
    <row r="88" spans="2:153">
      <c r="B88" s="117" t="s">
        <v>188</v>
      </c>
      <c r="C88" s="122" t="s">
        <v>93</v>
      </c>
      <c r="D88" s="111"/>
      <c r="E88" s="131" t="s">
        <v>327</v>
      </c>
      <c r="F88" s="132" t="s">
        <v>327</v>
      </c>
      <c r="G88" s="110" t="s">
        <v>327</v>
      </c>
      <c r="H88" s="108" t="s">
        <v>327</v>
      </c>
      <c r="I88" s="121" t="s">
        <v>327</v>
      </c>
      <c r="K88" s="117" t="s">
        <v>367</v>
      </c>
      <c r="L88" s="122" t="s">
        <v>107</v>
      </c>
      <c r="M88" s="111"/>
      <c r="N88" s="131" t="s">
        <v>463</v>
      </c>
      <c r="O88" s="132" t="s">
        <v>464</v>
      </c>
      <c r="P88" s="110" t="s">
        <v>270</v>
      </c>
      <c r="Q88" s="108" t="s">
        <v>207</v>
      </c>
      <c r="R88" s="121">
        <v>737500</v>
      </c>
      <c r="AC88" s="117" t="s">
        <v>367</v>
      </c>
      <c r="AD88" s="122" t="s">
        <v>107</v>
      </c>
      <c r="AE88" s="111"/>
      <c r="AF88" s="167"/>
      <c r="AG88" s="109"/>
      <c r="AH88" s="110"/>
      <c r="AI88" s="108"/>
      <c r="AJ88" s="186"/>
      <c r="AL88" s="117" t="s">
        <v>367</v>
      </c>
      <c r="AM88" s="214" t="s">
        <v>81</v>
      </c>
      <c r="AN88" s="206"/>
      <c r="AO88" s="38" t="s">
        <v>94</v>
      </c>
      <c r="AP88" s="38"/>
      <c r="AQ88" s="210"/>
      <c r="AR88" s="202"/>
      <c r="AS88" s="215"/>
      <c r="BD88" s="117" t="s">
        <v>367</v>
      </c>
      <c r="BE88" s="253" t="s">
        <v>63</v>
      </c>
      <c r="BF88" s="245"/>
      <c r="BG88" s="240" t="s">
        <v>94</v>
      </c>
      <c r="BH88" s="239"/>
      <c r="BI88" s="262"/>
      <c r="BJ88" s="240"/>
      <c r="BK88" s="254"/>
      <c r="CE88" s="117" t="s">
        <v>792</v>
      </c>
      <c r="CF88" s="293" t="s">
        <v>93</v>
      </c>
      <c r="CG88" s="286"/>
      <c r="CH88" s="287" t="s">
        <v>94</v>
      </c>
      <c r="CI88" s="287"/>
      <c r="CJ88" s="303"/>
      <c r="CK88" s="285"/>
      <c r="CL88" s="294"/>
      <c r="EP88" s="117" t="s">
        <v>1309</v>
      </c>
      <c r="EQ88" s="314" t="s">
        <v>80</v>
      </c>
      <c r="ER88" s="286"/>
      <c r="ES88" s="287" t="s">
        <v>1259</v>
      </c>
      <c r="ET88" s="84" t="s">
        <v>228</v>
      </c>
      <c r="EU88" s="319" t="s">
        <v>252</v>
      </c>
      <c r="EV88" s="285" t="s">
        <v>207</v>
      </c>
      <c r="EW88" s="315">
        <v>2612000</v>
      </c>
    </row>
    <row r="89" spans="2:153">
      <c r="B89" s="117" t="s">
        <v>189</v>
      </c>
      <c r="C89" s="122" t="s">
        <v>107</v>
      </c>
      <c r="D89" s="111"/>
      <c r="E89" s="131" t="s">
        <v>327</v>
      </c>
      <c r="F89" s="132" t="s">
        <v>327</v>
      </c>
      <c r="G89" s="110" t="s">
        <v>327</v>
      </c>
      <c r="H89" s="108" t="s">
        <v>327</v>
      </c>
      <c r="I89" s="121" t="s">
        <v>327</v>
      </c>
      <c r="K89" s="117" t="s">
        <v>368</v>
      </c>
      <c r="L89" s="122" t="s">
        <v>93</v>
      </c>
      <c r="M89" s="111"/>
      <c r="N89" s="161" t="s">
        <v>327</v>
      </c>
      <c r="O89" s="162" t="s">
        <v>327</v>
      </c>
      <c r="P89" s="148" t="s">
        <v>327</v>
      </c>
      <c r="Q89" s="149" t="s">
        <v>327</v>
      </c>
      <c r="R89" s="121" t="s">
        <v>327</v>
      </c>
      <c r="AC89" s="117" t="s">
        <v>368</v>
      </c>
      <c r="AD89" s="122" t="s">
        <v>93</v>
      </c>
      <c r="AE89" s="111"/>
      <c r="AF89" s="197"/>
      <c r="AG89" s="198"/>
      <c r="AH89" s="148"/>
      <c r="AI89" s="149"/>
      <c r="AJ89" s="186"/>
      <c r="AL89" s="117" t="s">
        <v>368</v>
      </c>
      <c r="AM89" s="214" t="s">
        <v>63</v>
      </c>
      <c r="AN89" s="206"/>
      <c r="AO89" s="38" t="s">
        <v>94</v>
      </c>
      <c r="AP89" s="38"/>
      <c r="AQ89" s="210"/>
      <c r="AR89" s="202"/>
      <c r="AS89" s="215"/>
      <c r="BD89" s="117" t="s">
        <v>368</v>
      </c>
      <c r="BE89" s="253" t="s">
        <v>93</v>
      </c>
      <c r="BF89" s="245"/>
      <c r="BG89" s="240" t="s">
        <v>94</v>
      </c>
      <c r="BH89" s="239"/>
      <c r="BI89" s="262"/>
      <c r="BJ89" s="240"/>
      <c r="BK89" s="254"/>
      <c r="CE89" s="117" t="s">
        <v>793</v>
      </c>
      <c r="CF89" s="295" t="s">
        <v>63</v>
      </c>
      <c r="CG89" s="289"/>
      <c r="CH89" s="290" t="s">
        <v>94</v>
      </c>
      <c r="CI89" s="290"/>
      <c r="CJ89" s="304"/>
      <c r="CK89" s="288"/>
      <c r="CL89" s="296"/>
      <c r="EP89" s="117" t="s">
        <v>1310</v>
      </c>
      <c r="EQ89" s="314" t="s">
        <v>75</v>
      </c>
      <c r="ER89" s="286"/>
      <c r="ES89" s="290" t="s">
        <v>1260</v>
      </c>
      <c r="ET89" s="320" t="s">
        <v>263</v>
      </c>
      <c r="EU89" s="321" t="s">
        <v>1501</v>
      </c>
      <c r="EV89" s="288" t="s">
        <v>199</v>
      </c>
      <c r="EW89" s="315">
        <v>462277</v>
      </c>
    </row>
    <row r="90" spans="2:153">
      <c r="B90" s="117" t="s">
        <v>190</v>
      </c>
      <c r="C90" s="122" t="s">
        <v>63</v>
      </c>
      <c r="D90" s="111"/>
      <c r="E90" s="131" t="s">
        <v>327</v>
      </c>
      <c r="F90" s="132" t="s">
        <v>327</v>
      </c>
      <c r="G90" s="110" t="s">
        <v>327</v>
      </c>
      <c r="H90" s="108" t="s">
        <v>327</v>
      </c>
      <c r="I90" s="121" t="s">
        <v>327</v>
      </c>
      <c r="K90" s="117" t="s">
        <v>369</v>
      </c>
      <c r="L90" s="122" t="s">
        <v>82</v>
      </c>
      <c r="M90" s="111"/>
      <c r="N90" s="131" t="s">
        <v>327</v>
      </c>
      <c r="O90" s="132" t="s">
        <v>327</v>
      </c>
      <c r="P90" s="110" t="s">
        <v>327</v>
      </c>
      <c r="Q90" s="108" t="s">
        <v>327</v>
      </c>
      <c r="R90" s="121" t="s">
        <v>327</v>
      </c>
      <c r="AC90" s="117" t="s">
        <v>369</v>
      </c>
      <c r="AD90" s="122" t="s">
        <v>80</v>
      </c>
      <c r="AE90" s="111"/>
      <c r="AF90" s="168"/>
      <c r="AG90" s="111"/>
      <c r="AH90" s="110"/>
      <c r="AI90" s="108"/>
      <c r="AJ90" s="186"/>
      <c r="AL90" s="117" t="s">
        <v>369</v>
      </c>
      <c r="AM90" s="214" t="s">
        <v>93</v>
      </c>
      <c r="AN90" s="206"/>
      <c r="AO90" s="38" t="s">
        <v>94</v>
      </c>
      <c r="AP90" s="38"/>
      <c r="AQ90" s="210"/>
      <c r="AR90" s="202"/>
      <c r="AS90" s="215"/>
      <c r="BD90" s="117" t="s">
        <v>369</v>
      </c>
      <c r="BE90" s="253" t="s">
        <v>73</v>
      </c>
      <c r="BF90" s="245"/>
      <c r="BG90" s="240" t="s">
        <v>94</v>
      </c>
      <c r="BH90" s="239"/>
      <c r="BI90" s="262"/>
      <c r="BJ90" s="240"/>
      <c r="BK90" s="254"/>
      <c r="CE90" s="116" t="s">
        <v>702</v>
      </c>
      <c r="CF90" s="291" t="s">
        <v>81</v>
      </c>
      <c r="CG90" s="283"/>
      <c r="CH90" s="284" t="s">
        <v>1025</v>
      </c>
      <c r="CI90" s="284" t="s">
        <v>1064</v>
      </c>
      <c r="CJ90" s="302" t="s">
        <v>242</v>
      </c>
      <c r="CK90" s="282" t="s">
        <v>207</v>
      </c>
      <c r="CL90" s="292">
        <v>715000</v>
      </c>
      <c r="EP90" s="116" t="s">
        <v>1311</v>
      </c>
      <c r="EQ90" s="312" t="s">
        <v>75</v>
      </c>
      <c r="ER90" s="283"/>
      <c r="ES90" s="287" t="s">
        <v>1093</v>
      </c>
      <c r="ET90" s="84" t="s">
        <v>382</v>
      </c>
      <c r="EU90" s="319" t="s">
        <v>206</v>
      </c>
      <c r="EV90" s="285" t="s">
        <v>199</v>
      </c>
      <c r="EW90" s="313">
        <v>1950000</v>
      </c>
    </row>
    <row r="91" spans="2:153">
      <c r="B91" s="117" t="s">
        <v>191</v>
      </c>
      <c r="C91" s="122" t="s">
        <v>73</v>
      </c>
      <c r="D91" s="111"/>
      <c r="E91" s="131" t="s">
        <v>327</v>
      </c>
      <c r="F91" s="132" t="s">
        <v>327</v>
      </c>
      <c r="G91" s="110" t="s">
        <v>327</v>
      </c>
      <c r="H91" s="108" t="s">
        <v>327</v>
      </c>
      <c r="I91" s="121" t="s">
        <v>327</v>
      </c>
      <c r="K91" s="117" t="s">
        <v>370</v>
      </c>
      <c r="L91" s="122" t="s">
        <v>16</v>
      </c>
      <c r="M91" s="111"/>
      <c r="N91" s="131" t="s">
        <v>327</v>
      </c>
      <c r="O91" s="132" t="s">
        <v>327</v>
      </c>
      <c r="P91" s="110" t="s">
        <v>327</v>
      </c>
      <c r="Q91" s="108" t="s">
        <v>327</v>
      </c>
      <c r="R91" s="121" t="s">
        <v>327</v>
      </c>
      <c r="AC91" s="117" t="s">
        <v>370</v>
      </c>
      <c r="AD91" s="122" t="s">
        <v>16</v>
      </c>
      <c r="AE91" s="111"/>
      <c r="AF91" s="168"/>
      <c r="AG91" s="111"/>
      <c r="AH91" s="110"/>
      <c r="AI91" s="108"/>
      <c r="AJ91" s="186"/>
      <c r="AL91" s="117" t="s">
        <v>370</v>
      </c>
      <c r="AM91" s="214" t="s">
        <v>73</v>
      </c>
      <c r="AN91" s="206"/>
      <c r="AO91" s="38" t="s">
        <v>94</v>
      </c>
      <c r="AP91" s="38"/>
      <c r="AQ91" s="210"/>
      <c r="AR91" s="202"/>
      <c r="AS91" s="215"/>
      <c r="BD91" s="117" t="s">
        <v>370</v>
      </c>
      <c r="BE91" s="253" t="s">
        <v>80</v>
      </c>
      <c r="BF91" s="245"/>
      <c r="BG91" s="240" t="s">
        <v>94</v>
      </c>
      <c r="BH91" s="239"/>
      <c r="BI91" s="262"/>
      <c r="BJ91" s="240"/>
      <c r="BK91" s="254"/>
      <c r="CE91" s="117" t="s">
        <v>795</v>
      </c>
      <c r="CF91" s="293" t="s">
        <v>107</v>
      </c>
      <c r="CG91" s="286"/>
      <c r="CH91" s="287" t="s">
        <v>94</v>
      </c>
      <c r="CI91" s="287"/>
      <c r="CJ91" s="303"/>
      <c r="CK91" s="285"/>
      <c r="CL91" s="294"/>
      <c r="EP91" s="117" t="s">
        <v>1312</v>
      </c>
      <c r="EQ91" s="314" t="s">
        <v>80</v>
      </c>
      <c r="ER91" s="286"/>
      <c r="ES91" s="287" t="s">
        <v>1261</v>
      </c>
      <c r="ET91" s="84" t="s">
        <v>1517</v>
      </c>
      <c r="EU91" s="319" t="s">
        <v>357</v>
      </c>
      <c r="EV91" s="285" t="s">
        <v>207</v>
      </c>
      <c r="EW91" s="315">
        <v>675000</v>
      </c>
    </row>
    <row r="92" spans="2:153">
      <c r="B92" s="117" t="s">
        <v>192</v>
      </c>
      <c r="C92" s="122" t="s">
        <v>81</v>
      </c>
      <c r="D92" s="111"/>
      <c r="E92" s="131" t="s">
        <v>363</v>
      </c>
      <c r="F92" s="132" t="s">
        <v>364</v>
      </c>
      <c r="G92" s="110" t="s">
        <v>357</v>
      </c>
      <c r="H92" s="108" t="s">
        <v>207</v>
      </c>
      <c r="I92" s="121">
        <v>4500000</v>
      </c>
      <c r="K92" s="117" t="s">
        <v>371</v>
      </c>
      <c r="L92" s="122" t="s">
        <v>73</v>
      </c>
      <c r="M92" s="111"/>
      <c r="N92" s="161" t="s">
        <v>327</v>
      </c>
      <c r="O92" s="162" t="s">
        <v>327</v>
      </c>
      <c r="P92" s="148" t="s">
        <v>327</v>
      </c>
      <c r="Q92" s="149" t="s">
        <v>327</v>
      </c>
      <c r="R92" s="121" t="s">
        <v>327</v>
      </c>
      <c r="AC92" s="117" t="s">
        <v>371</v>
      </c>
      <c r="AD92" s="122" t="s">
        <v>63</v>
      </c>
      <c r="AE92" s="111"/>
      <c r="AF92" s="197"/>
      <c r="AG92" s="198"/>
      <c r="AH92" s="148"/>
      <c r="AI92" s="149"/>
      <c r="AJ92" s="186"/>
      <c r="AL92" s="117" t="s">
        <v>371</v>
      </c>
      <c r="AM92" s="214" t="s">
        <v>107</v>
      </c>
      <c r="AN92" s="206"/>
      <c r="AO92" s="14" t="s">
        <v>696</v>
      </c>
      <c r="AP92" s="14" t="s">
        <v>209</v>
      </c>
      <c r="AQ92" s="209" t="s">
        <v>357</v>
      </c>
      <c r="AR92" s="38" t="s">
        <v>265</v>
      </c>
      <c r="AS92" s="215">
        <v>1750000</v>
      </c>
      <c r="BD92" s="117" t="s">
        <v>371</v>
      </c>
      <c r="BE92" s="253" t="s">
        <v>81</v>
      </c>
      <c r="BF92" s="245"/>
      <c r="BG92" s="244" t="s">
        <v>868</v>
      </c>
      <c r="BH92" s="241" t="s">
        <v>712</v>
      </c>
      <c r="BI92" s="262" t="s">
        <v>276</v>
      </c>
      <c r="BJ92" s="240" t="s">
        <v>236</v>
      </c>
      <c r="BK92" s="254">
        <v>795000</v>
      </c>
      <c r="CE92" s="117" t="s">
        <v>796</v>
      </c>
      <c r="CF92" s="293" t="s">
        <v>80</v>
      </c>
      <c r="CG92" s="286"/>
      <c r="CH92" s="287" t="s">
        <v>94</v>
      </c>
      <c r="CI92" s="287"/>
      <c r="CJ92" s="303"/>
      <c r="CK92" s="285"/>
      <c r="CL92" s="294"/>
      <c r="EP92" s="117" t="s">
        <v>1313</v>
      </c>
      <c r="EQ92" s="314" t="s">
        <v>73</v>
      </c>
      <c r="ER92" s="286"/>
      <c r="ES92" s="287" t="s">
        <v>1262</v>
      </c>
      <c r="ET92" s="84" t="s">
        <v>212</v>
      </c>
      <c r="EU92" s="319" t="s">
        <v>385</v>
      </c>
      <c r="EV92" s="285" t="s">
        <v>207</v>
      </c>
      <c r="EW92" s="315">
        <v>300000</v>
      </c>
    </row>
    <row r="93" spans="2:153" ht="15.75" thickBot="1">
      <c r="B93" s="117" t="s">
        <v>193</v>
      </c>
      <c r="C93" s="122" t="s">
        <v>80</v>
      </c>
      <c r="D93" s="111"/>
      <c r="E93" s="131"/>
      <c r="F93" s="132"/>
      <c r="G93" s="110"/>
      <c r="H93" s="108"/>
      <c r="I93" s="121"/>
      <c r="K93" s="118" t="s">
        <v>372</v>
      </c>
      <c r="L93" s="125" t="s">
        <v>80</v>
      </c>
      <c r="M93" s="126"/>
      <c r="N93" s="165" t="s">
        <v>327</v>
      </c>
      <c r="O93" s="166" t="s">
        <v>327</v>
      </c>
      <c r="P93" s="155" t="s">
        <v>327</v>
      </c>
      <c r="Q93" s="156" t="s">
        <v>327</v>
      </c>
      <c r="R93" s="127" t="s">
        <v>327</v>
      </c>
      <c r="AC93" s="118" t="s">
        <v>372</v>
      </c>
      <c r="AD93" s="125" t="s">
        <v>73</v>
      </c>
      <c r="AE93" s="126"/>
      <c r="AF93" s="200"/>
      <c r="AG93" s="126"/>
      <c r="AH93" s="155"/>
      <c r="AI93" s="156"/>
      <c r="AJ93" s="201"/>
      <c r="AL93" s="118" t="s">
        <v>372</v>
      </c>
      <c r="AM93" s="231" t="s">
        <v>16</v>
      </c>
      <c r="AN93" s="232"/>
      <c r="AO93" s="233" t="s">
        <v>94</v>
      </c>
      <c r="AP93" s="233"/>
      <c r="AQ93" s="211"/>
      <c r="AR93" s="234"/>
      <c r="AS93" s="238"/>
      <c r="BD93" s="118" t="s">
        <v>372</v>
      </c>
      <c r="BE93" s="255" t="s">
        <v>16</v>
      </c>
      <c r="BF93" s="247"/>
      <c r="BG93" s="246" t="s">
        <v>94</v>
      </c>
      <c r="BH93" s="239"/>
      <c r="BI93" s="263"/>
      <c r="BJ93" s="246"/>
      <c r="BK93" s="256"/>
      <c r="CE93" s="117" t="s">
        <v>797</v>
      </c>
      <c r="CF93" s="293" t="s">
        <v>16</v>
      </c>
      <c r="CG93" s="286"/>
      <c r="CH93" s="287" t="s">
        <v>94</v>
      </c>
      <c r="CI93" s="287"/>
      <c r="CJ93" s="303"/>
      <c r="CK93" s="285"/>
      <c r="CL93" s="294"/>
      <c r="EP93" s="117" t="s">
        <v>1314</v>
      </c>
      <c r="EQ93" s="314" t="s">
        <v>107</v>
      </c>
      <c r="ER93" s="286"/>
      <c r="ES93" s="287" t="s">
        <v>1263</v>
      </c>
      <c r="ET93" s="320" t="s">
        <v>591</v>
      </c>
      <c r="EU93" s="321" t="s">
        <v>465</v>
      </c>
      <c r="EV93" s="288" t="s">
        <v>217</v>
      </c>
      <c r="EW93" s="315">
        <v>475000</v>
      </c>
    </row>
    <row r="94" spans="2:153">
      <c r="B94" s="117" t="s">
        <v>194</v>
      </c>
      <c r="C94" s="122" t="s">
        <v>16</v>
      </c>
      <c r="D94" s="111"/>
      <c r="E94" s="131" t="s">
        <v>327</v>
      </c>
      <c r="F94" s="132" t="s">
        <v>327</v>
      </c>
      <c r="G94" s="110" t="s">
        <v>327</v>
      </c>
      <c r="H94" s="108" t="s">
        <v>327</v>
      </c>
      <c r="I94" s="121" t="s">
        <v>327</v>
      </c>
      <c r="AL94" s="117" t="s">
        <v>701</v>
      </c>
      <c r="AM94" s="224" t="s">
        <v>82</v>
      </c>
      <c r="AN94" s="207"/>
      <c r="AO94" s="225" t="s">
        <v>697</v>
      </c>
      <c r="AP94" s="225" t="s">
        <v>733</v>
      </c>
      <c r="AQ94" s="209" t="s">
        <v>360</v>
      </c>
      <c r="AR94" s="38" t="s">
        <v>207</v>
      </c>
      <c r="AS94" s="215">
        <v>675000</v>
      </c>
      <c r="BD94" s="116" t="s">
        <v>701</v>
      </c>
      <c r="BE94" s="253" t="s">
        <v>83</v>
      </c>
      <c r="BF94" s="245"/>
      <c r="BG94" s="266" t="s">
        <v>788</v>
      </c>
      <c r="BH94" s="267" t="s">
        <v>254</v>
      </c>
      <c r="BI94" s="262" t="s">
        <v>320</v>
      </c>
      <c r="BJ94" s="240" t="s">
        <v>207</v>
      </c>
      <c r="BK94" s="254">
        <v>495000</v>
      </c>
      <c r="CE94" s="117" t="s">
        <v>506</v>
      </c>
      <c r="CF94" s="293" t="s">
        <v>73</v>
      </c>
      <c r="CG94" s="286"/>
      <c r="CH94" s="287" t="s">
        <v>1026</v>
      </c>
      <c r="CI94" s="287" t="s">
        <v>1063</v>
      </c>
      <c r="CJ94" s="303" t="s">
        <v>213</v>
      </c>
      <c r="CK94" s="285" t="s">
        <v>217</v>
      </c>
      <c r="CL94" s="294">
        <v>625000</v>
      </c>
      <c r="EP94" s="116" t="s">
        <v>1315</v>
      </c>
      <c r="EQ94" s="312" t="s">
        <v>107</v>
      </c>
      <c r="ER94" s="283"/>
      <c r="ES94" s="284" t="s">
        <v>1264</v>
      </c>
      <c r="ET94" s="84" t="s">
        <v>311</v>
      </c>
      <c r="EU94" s="319" t="s">
        <v>1501</v>
      </c>
      <c r="EV94" s="285" t="s">
        <v>199</v>
      </c>
      <c r="EW94" s="313">
        <v>771428</v>
      </c>
    </row>
    <row r="95" spans="2:153" ht="15.75" thickBot="1">
      <c r="B95" s="118" t="s">
        <v>195</v>
      </c>
      <c r="C95" s="125" t="s">
        <v>82</v>
      </c>
      <c r="D95" s="126"/>
      <c r="E95" s="129" t="s">
        <v>327</v>
      </c>
      <c r="F95" s="130" t="s">
        <v>327</v>
      </c>
      <c r="G95" s="107" t="s">
        <v>327</v>
      </c>
      <c r="H95" s="106" t="s">
        <v>327</v>
      </c>
      <c r="I95" s="127" t="s">
        <v>327</v>
      </c>
      <c r="AL95" s="179" t="s">
        <v>702</v>
      </c>
      <c r="AM95" s="212" t="s">
        <v>82</v>
      </c>
      <c r="AN95" s="203"/>
      <c r="AO95" s="204" t="s">
        <v>698</v>
      </c>
      <c r="AP95" s="204" t="s">
        <v>716</v>
      </c>
      <c r="AQ95" s="208" t="s">
        <v>210</v>
      </c>
      <c r="AR95" s="205" t="s">
        <v>226</v>
      </c>
      <c r="AS95" s="213">
        <v>4500000</v>
      </c>
      <c r="BD95" s="117" t="s">
        <v>789</v>
      </c>
      <c r="BE95" s="253" t="s">
        <v>107</v>
      </c>
      <c r="BF95" s="245"/>
      <c r="BG95" s="240" t="s">
        <v>94</v>
      </c>
      <c r="BH95" s="239"/>
      <c r="BI95" s="262"/>
      <c r="BJ95" s="240"/>
      <c r="BK95" s="254"/>
      <c r="CE95" s="117" t="s">
        <v>700</v>
      </c>
      <c r="CF95" s="293" t="s">
        <v>93</v>
      </c>
      <c r="CG95" s="286"/>
      <c r="CH95" s="287" t="s">
        <v>94</v>
      </c>
      <c r="CI95" s="287"/>
      <c r="CJ95" s="303"/>
      <c r="CK95" s="285"/>
      <c r="CL95" s="294"/>
      <c r="EP95" s="117" t="s">
        <v>1316</v>
      </c>
      <c r="EQ95" s="314" t="s">
        <v>73</v>
      </c>
      <c r="ER95" s="286"/>
      <c r="ES95" s="287" t="s">
        <v>1265</v>
      </c>
      <c r="ET95" s="322" t="s">
        <v>20</v>
      </c>
      <c r="EU95" s="319" t="s">
        <v>317</v>
      </c>
      <c r="EV95" s="285" t="s">
        <v>217</v>
      </c>
      <c r="EW95" s="315">
        <v>1500000</v>
      </c>
    </row>
    <row r="96" spans="2:153" ht="15.75" thickBot="1">
      <c r="AL96" s="179" t="s">
        <v>703</v>
      </c>
      <c r="AM96" s="217" t="s">
        <v>82</v>
      </c>
      <c r="AN96" s="218"/>
      <c r="AO96" s="219" t="s">
        <v>699</v>
      </c>
      <c r="AP96" s="219" t="s">
        <v>209</v>
      </c>
      <c r="AQ96" s="220" t="s">
        <v>210</v>
      </c>
      <c r="AR96" s="221" t="s">
        <v>207</v>
      </c>
      <c r="AS96" s="222">
        <v>3000000</v>
      </c>
      <c r="BD96" s="117" t="s">
        <v>790</v>
      </c>
      <c r="BE96" s="253" t="s">
        <v>63</v>
      </c>
      <c r="BF96" s="245"/>
      <c r="BG96" s="240" t="s">
        <v>94</v>
      </c>
      <c r="BH96" s="239"/>
      <c r="BI96" s="262"/>
      <c r="BJ96" s="240"/>
      <c r="BK96" s="254"/>
      <c r="CE96" s="117" t="s">
        <v>798</v>
      </c>
      <c r="CF96" s="295" t="s">
        <v>63</v>
      </c>
      <c r="CG96" s="289"/>
      <c r="CH96" s="290" t="s">
        <v>94</v>
      </c>
      <c r="CI96" s="290"/>
      <c r="CJ96" s="304"/>
      <c r="CK96" s="288"/>
      <c r="CL96" s="296"/>
      <c r="EP96" s="117" t="s">
        <v>1317</v>
      </c>
      <c r="EQ96" s="314" t="s">
        <v>80</v>
      </c>
      <c r="ER96" s="286"/>
      <c r="ES96" s="287" t="s">
        <v>1266</v>
      </c>
      <c r="ET96" s="322" t="s">
        <v>574</v>
      </c>
      <c r="EU96" s="319" t="s">
        <v>335</v>
      </c>
      <c r="EV96" s="285" t="s">
        <v>236</v>
      </c>
      <c r="EW96" s="315">
        <v>500000</v>
      </c>
    </row>
    <row r="97" spans="56:153">
      <c r="BD97" s="117" t="s">
        <v>791</v>
      </c>
      <c r="BE97" s="253" t="s">
        <v>93</v>
      </c>
      <c r="BF97" s="245"/>
      <c r="BG97" s="240" t="s">
        <v>94</v>
      </c>
      <c r="BH97" s="239"/>
      <c r="BI97" s="262"/>
      <c r="BJ97" s="240"/>
      <c r="BK97" s="254"/>
      <c r="CE97" s="116" t="s">
        <v>703</v>
      </c>
      <c r="CF97" s="291" t="s">
        <v>81</v>
      </c>
      <c r="CG97" s="283"/>
      <c r="CH97" s="284" t="s">
        <v>1027</v>
      </c>
      <c r="CI97" s="284" t="s">
        <v>1062</v>
      </c>
      <c r="CJ97" s="302" t="s">
        <v>202</v>
      </c>
      <c r="CK97" s="282" t="s">
        <v>199</v>
      </c>
      <c r="CL97" s="292">
        <v>350000</v>
      </c>
      <c r="EP97" s="117" t="s">
        <v>1318</v>
      </c>
      <c r="EQ97" s="314" t="s">
        <v>75</v>
      </c>
      <c r="ER97" s="286"/>
      <c r="ES97" s="290" t="s">
        <v>1267</v>
      </c>
      <c r="ET97" s="320" t="s">
        <v>319</v>
      </c>
      <c r="EU97" s="321" t="s">
        <v>270</v>
      </c>
      <c r="EV97" s="288" t="s">
        <v>207</v>
      </c>
      <c r="EW97" s="315">
        <v>325000</v>
      </c>
    </row>
    <row r="98" spans="56:153">
      <c r="BD98" s="117" t="s">
        <v>505</v>
      </c>
      <c r="BE98" s="253" t="s">
        <v>73</v>
      </c>
      <c r="BF98" s="245"/>
      <c r="BG98" s="240" t="s">
        <v>94</v>
      </c>
      <c r="BH98" s="239"/>
      <c r="BI98" s="262"/>
      <c r="BJ98" s="240"/>
      <c r="BK98" s="254"/>
      <c r="CE98" s="117" t="s">
        <v>1029</v>
      </c>
      <c r="CF98" s="293" t="s">
        <v>107</v>
      </c>
      <c r="CG98" s="286"/>
      <c r="CH98" s="287" t="s">
        <v>94</v>
      </c>
      <c r="CI98" s="287"/>
      <c r="CJ98" s="303"/>
      <c r="CK98" s="285"/>
      <c r="CL98" s="294"/>
      <c r="EP98" s="116" t="s">
        <v>1319</v>
      </c>
      <c r="EQ98" s="312" t="s">
        <v>75</v>
      </c>
      <c r="ER98" s="283"/>
      <c r="ES98" s="287" t="s">
        <v>94</v>
      </c>
      <c r="ET98" s="84"/>
      <c r="EU98" s="319"/>
      <c r="EV98" s="285"/>
      <c r="EW98" s="313"/>
    </row>
    <row r="99" spans="56:153">
      <c r="BD99" s="117" t="s">
        <v>792</v>
      </c>
      <c r="BE99" s="253" t="s">
        <v>80</v>
      </c>
      <c r="BF99" s="245"/>
      <c r="BG99" s="240" t="s">
        <v>94</v>
      </c>
      <c r="BH99" s="239"/>
      <c r="BI99" s="262"/>
      <c r="BJ99" s="240"/>
      <c r="BK99" s="254"/>
      <c r="CE99" s="117" t="s">
        <v>1030</v>
      </c>
      <c r="CF99" s="293" t="s">
        <v>80</v>
      </c>
      <c r="CG99" s="286"/>
      <c r="CH99" s="287" t="s">
        <v>94</v>
      </c>
      <c r="CI99" s="287"/>
      <c r="CJ99" s="303"/>
      <c r="CK99" s="285"/>
      <c r="CL99" s="294"/>
      <c r="EP99" s="117" t="s">
        <v>1320</v>
      </c>
      <c r="EQ99" s="314" t="s">
        <v>80</v>
      </c>
      <c r="ER99" s="286"/>
      <c r="ES99" s="287" t="s">
        <v>903</v>
      </c>
      <c r="ET99" s="322" t="s">
        <v>802</v>
      </c>
      <c r="EU99" s="319" t="s">
        <v>276</v>
      </c>
      <c r="EV99" s="285" t="s">
        <v>281</v>
      </c>
      <c r="EW99" s="315">
        <v>750000</v>
      </c>
    </row>
    <row r="100" spans="56:153">
      <c r="BD100" s="117" t="s">
        <v>793</v>
      </c>
      <c r="BE100" s="253" t="s">
        <v>81</v>
      </c>
      <c r="BF100" s="245"/>
      <c r="BG100" s="244" t="s">
        <v>416</v>
      </c>
      <c r="BH100" s="241" t="s">
        <v>19</v>
      </c>
      <c r="BI100" s="262" t="s">
        <v>202</v>
      </c>
      <c r="BJ100" s="240" t="s">
        <v>281</v>
      </c>
      <c r="BK100" s="254">
        <v>475000</v>
      </c>
      <c r="CE100" s="117" t="s">
        <v>1031</v>
      </c>
      <c r="CF100" s="293" t="s">
        <v>16</v>
      </c>
      <c r="CG100" s="286"/>
      <c r="CH100" s="287" t="s">
        <v>94</v>
      </c>
      <c r="CI100" s="287"/>
      <c r="CJ100" s="303"/>
      <c r="CK100" s="285"/>
      <c r="CL100" s="294"/>
      <c r="EP100" s="117" t="s">
        <v>1321</v>
      </c>
      <c r="EQ100" s="314" t="s">
        <v>73</v>
      </c>
      <c r="ER100" s="286"/>
      <c r="ES100" s="287" t="s">
        <v>872</v>
      </c>
      <c r="ET100" s="322" t="s">
        <v>907</v>
      </c>
      <c r="EU100" s="319" t="s">
        <v>245</v>
      </c>
      <c r="EV100" s="285" t="s">
        <v>203</v>
      </c>
      <c r="EW100" s="315">
        <v>265000</v>
      </c>
    </row>
    <row r="101" spans="56:153">
      <c r="BD101" s="118" t="s">
        <v>794</v>
      </c>
      <c r="BE101" s="255" t="s">
        <v>16</v>
      </c>
      <c r="BF101" s="247"/>
      <c r="BG101" s="246" t="s">
        <v>94</v>
      </c>
      <c r="BH101" s="249"/>
      <c r="BI101" s="262"/>
      <c r="BJ101" s="240"/>
      <c r="BK101" s="254"/>
      <c r="CE101" s="117" t="s">
        <v>1032</v>
      </c>
      <c r="CF101" s="293" t="s">
        <v>73</v>
      </c>
      <c r="CG101" s="286"/>
      <c r="CH101" s="287" t="s">
        <v>832</v>
      </c>
      <c r="CI101" s="287" t="s">
        <v>339</v>
      </c>
      <c r="CJ101" s="303" t="s">
        <v>1061</v>
      </c>
      <c r="CK101" s="285" t="s">
        <v>226</v>
      </c>
      <c r="CL101" s="294">
        <v>1550000</v>
      </c>
      <c r="EP101" s="117" t="s">
        <v>1322</v>
      </c>
      <c r="EQ101" s="314" t="s">
        <v>107</v>
      </c>
      <c r="ER101" s="286"/>
      <c r="ES101" s="287" t="s">
        <v>1268</v>
      </c>
      <c r="ET101" s="323" t="s">
        <v>1352</v>
      </c>
      <c r="EU101" s="321" t="s">
        <v>255</v>
      </c>
      <c r="EV101" s="288" t="s">
        <v>207</v>
      </c>
      <c r="EW101" s="315">
        <v>700000</v>
      </c>
    </row>
    <row r="102" spans="56:153">
      <c r="BD102" s="116" t="s">
        <v>702</v>
      </c>
      <c r="BE102" s="253" t="s">
        <v>83</v>
      </c>
      <c r="BF102" s="245"/>
      <c r="BG102" s="266" t="s">
        <v>840</v>
      </c>
      <c r="BH102" s="267" t="s">
        <v>839</v>
      </c>
      <c r="BI102" s="268" t="s">
        <v>223</v>
      </c>
      <c r="BJ102" s="243" t="s">
        <v>207</v>
      </c>
      <c r="BK102" s="276">
        <v>526000</v>
      </c>
      <c r="CE102" s="117" t="s">
        <v>1033</v>
      </c>
      <c r="CF102" s="293" t="s">
        <v>93</v>
      </c>
      <c r="CG102" s="286"/>
      <c r="CH102" s="287" t="s">
        <v>94</v>
      </c>
      <c r="CI102" s="287"/>
      <c r="CJ102" s="303"/>
      <c r="CK102" s="285"/>
      <c r="CL102" s="294"/>
      <c r="EP102" s="116" t="s">
        <v>1323</v>
      </c>
      <c r="EQ102" s="312" t="s">
        <v>107</v>
      </c>
      <c r="ER102" s="283"/>
      <c r="ES102" s="284" t="s">
        <v>94</v>
      </c>
      <c r="ET102" s="84"/>
      <c r="EU102" s="319"/>
      <c r="EV102" s="285"/>
      <c r="EW102" s="313"/>
    </row>
    <row r="103" spans="56:153">
      <c r="BD103" s="117" t="s">
        <v>795</v>
      </c>
      <c r="BE103" s="253" t="s">
        <v>107</v>
      </c>
      <c r="BF103" s="245"/>
      <c r="BG103" s="240" t="s">
        <v>94</v>
      </c>
      <c r="BH103" s="239"/>
      <c r="BI103" s="262"/>
      <c r="BJ103" s="240"/>
      <c r="BK103" s="254"/>
      <c r="CE103" s="117" t="s">
        <v>1034</v>
      </c>
      <c r="CF103" s="295" t="s">
        <v>63</v>
      </c>
      <c r="CG103" s="289"/>
      <c r="CH103" s="290" t="s">
        <v>94</v>
      </c>
      <c r="CI103" s="290"/>
      <c r="CJ103" s="304"/>
      <c r="CK103" s="288"/>
      <c r="CL103" s="296"/>
      <c r="EP103" s="117" t="s">
        <v>1324</v>
      </c>
      <c r="EQ103" s="314" t="s">
        <v>73</v>
      </c>
      <c r="ER103" s="286"/>
      <c r="ES103" s="287" t="s">
        <v>94</v>
      </c>
      <c r="ET103" s="84"/>
      <c r="EU103" s="319"/>
      <c r="EV103" s="285"/>
      <c r="EW103" s="315"/>
    </row>
    <row r="104" spans="56:153" ht="15.75" thickBot="1">
      <c r="BD104" s="117" t="s">
        <v>796</v>
      </c>
      <c r="BE104" s="253" t="s">
        <v>63</v>
      </c>
      <c r="BF104" s="245"/>
      <c r="BG104" s="240" t="s">
        <v>94</v>
      </c>
      <c r="BH104" s="239"/>
      <c r="BI104" s="262"/>
      <c r="BJ104" s="240"/>
      <c r="BK104" s="254"/>
      <c r="CE104" s="179" t="s">
        <v>800</v>
      </c>
      <c r="CF104" s="297" t="s">
        <v>81</v>
      </c>
      <c r="CG104" s="298"/>
      <c r="CH104" s="299" t="s">
        <v>1028</v>
      </c>
      <c r="CI104" s="299" t="s">
        <v>801</v>
      </c>
      <c r="CJ104" s="305" t="s">
        <v>1061</v>
      </c>
      <c r="CK104" s="300" t="s">
        <v>207</v>
      </c>
      <c r="CL104" s="301">
        <v>1000000</v>
      </c>
      <c r="EP104" s="117" t="s">
        <v>1325</v>
      </c>
      <c r="EQ104" s="314" t="s">
        <v>80</v>
      </c>
      <c r="ER104" s="286"/>
      <c r="ES104" s="287" t="s">
        <v>1269</v>
      </c>
      <c r="ET104" s="322" t="s">
        <v>1351</v>
      </c>
      <c r="EU104" s="319" t="s">
        <v>210</v>
      </c>
      <c r="EV104" s="285" t="s">
        <v>217</v>
      </c>
      <c r="EW104" s="315">
        <v>900000</v>
      </c>
    </row>
    <row r="105" spans="56:153">
      <c r="BD105" s="117" t="s">
        <v>797</v>
      </c>
      <c r="BE105" s="253" t="s">
        <v>93</v>
      </c>
      <c r="BF105" s="245"/>
      <c r="BG105" s="240" t="s">
        <v>94</v>
      </c>
      <c r="BH105" s="239"/>
      <c r="BI105" s="262"/>
      <c r="BJ105" s="240"/>
      <c r="BK105" s="254"/>
      <c r="EP105" s="117" t="s">
        <v>1326</v>
      </c>
      <c r="EQ105" s="314" t="s">
        <v>75</v>
      </c>
      <c r="ER105" s="286"/>
      <c r="ES105" s="287" t="s">
        <v>94</v>
      </c>
      <c r="ET105" s="84"/>
      <c r="EU105" s="319"/>
      <c r="EV105" s="285"/>
      <c r="EW105" s="315"/>
    </row>
    <row r="106" spans="56:153">
      <c r="BD106" s="117" t="s">
        <v>506</v>
      </c>
      <c r="BE106" s="253" t="s">
        <v>73</v>
      </c>
      <c r="BF106" s="245"/>
      <c r="BG106" s="240" t="s">
        <v>94</v>
      </c>
      <c r="BH106" s="239"/>
      <c r="BI106" s="262"/>
      <c r="BJ106" s="240"/>
      <c r="BK106" s="254"/>
      <c r="EP106" s="116" t="s">
        <v>1327</v>
      </c>
      <c r="EQ106" s="312" t="s">
        <v>16</v>
      </c>
      <c r="ER106" s="283"/>
      <c r="ES106" s="284" t="s">
        <v>516</v>
      </c>
      <c r="ET106" s="324" t="s">
        <v>502</v>
      </c>
      <c r="EU106" s="325" t="s">
        <v>210</v>
      </c>
      <c r="EV106" s="282" t="s">
        <v>226</v>
      </c>
      <c r="EW106" s="313">
        <v>2900000</v>
      </c>
    </row>
    <row r="107" spans="56:153">
      <c r="BD107" s="117" t="s">
        <v>700</v>
      </c>
      <c r="BE107" s="253" t="s">
        <v>80</v>
      </c>
      <c r="BF107" s="245"/>
      <c r="BG107" s="240" t="s">
        <v>94</v>
      </c>
      <c r="BH107" s="239"/>
      <c r="BI107" s="262"/>
      <c r="BJ107" s="240"/>
      <c r="BK107" s="254"/>
      <c r="EP107" s="117" t="s">
        <v>1328</v>
      </c>
      <c r="EQ107" s="314" t="s">
        <v>16</v>
      </c>
      <c r="ER107" s="286"/>
      <c r="ES107" s="287" t="s">
        <v>1270</v>
      </c>
      <c r="ET107" s="326" t="s">
        <v>916</v>
      </c>
      <c r="EU107" s="319" t="s">
        <v>335</v>
      </c>
      <c r="EV107" s="285" t="s">
        <v>207</v>
      </c>
      <c r="EW107" s="315">
        <v>2200000</v>
      </c>
    </row>
    <row r="108" spans="56:153">
      <c r="BD108" s="117" t="s">
        <v>798</v>
      </c>
      <c r="BE108" s="253" t="s">
        <v>81</v>
      </c>
      <c r="BF108" s="245"/>
      <c r="BG108" s="244" t="s">
        <v>838</v>
      </c>
      <c r="BH108" s="241" t="s">
        <v>591</v>
      </c>
      <c r="BI108" s="262" t="s">
        <v>229</v>
      </c>
      <c r="BJ108" s="240" t="s">
        <v>207</v>
      </c>
      <c r="BK108" s="254">
        <v>2014000</v>
      </c>
      <c r="EP108" s="117" t="s">
        <v>1329</v>
      </c>
      <c r="EQ108" s="314" t="s">
        <v>16</v>
      </c>
      <c r="ER108" s="286"/>
      <c r="ES108" s="287" t="s">
        <v>1495</v>
      </c>
      <c r="ET108" s="326" t="s">
        <v>470</v>
      </c>
      <c r="EU108" s="319" t="s">
        <v>213</v>
      </c>
      <c r="EV108" s="285" t="s">
        <v>207</v>
      </c>
      <c r="EW108" s="315">
        <v>2200000</v>
      </c>
    </row>
    <row r="109" spans="56:153">
      <c r="BD109" s="118" t="s">
        <v>799</v>
      </c>
      <c r="BE109" s="255" t="s">
        <v>16</v>
      </c>
      <c r="BF109" s="247"/>
      <c r="BG109" s="246" t="s">
        <v>94</v>
      </c>
      <c r="BH109" s="249"/>
      <c r="BI109" s="263"/>
      <c r="BJ109" s="246"/>
      <c r="BK109" s="256"/>
      <c r="EP109" s="117" t="s">
        <v>1330</v>
      </c>
      <c r="EQ109" s="314" t="s">
        <v>16</v>
      </c>
      <c r="ER109" s="286"/>
      <c r="ES109" s="287" t="s">
        <v>1271</v>
      </c>
      <c r="ET109" s="326" t="s">
        <v>494</v>
      </c>
      <c r="EU109" s="319" t="s">
        <v>335</v>
      </c>
      <c r="EV109" s="285" t="s">
        <v>220</v>
      </c>
      <c r="EW109" s="315">
        <v>2000000</v>
      </c>
    </row>
    <row r="110" spans="56:153">
      <c r="BD110" s="116" t="s">
        <v>703</v>
      </c>
      <c r="BE110" s="253" t="s">
        <v>83</v>
      </c>
      <c r="BF110" s="245"/>
      <c r="BG110" s="266" t="s">
        <v>837</v>
      </c>
      <c r="BH110" s="267" t="s">
        <v>710</v>
      </c>
      <c r="BI110" s="262" t="s">
        <v>255</v>
      </c>
      <c r="BJ110" s="240" t="s">
        <v>226</v>
      </c>
      <c r="BK110" s="254">
        <v>3800000</v>
      </c>
      <c r="EP110" s="117" t="s">
        <v>1331</v>
      </c>
      <c r="EQ110" s="314" t="s">
        <v>16</v>
      </c>
      <c r="ER110" s="286"/>
      <c r="ES110" s="287" t="s">
        <v>1272</v>
      </c>
      <c r="ET110" s="326" t="s">
        <v>862</v>
      </c>
      <c r="EU110" s="319" t="s">
        <v>247</v>
      </c>
      <c r="EV110" s="285" t="s">
        <v>199</v>
      </c>
      <c r="EW110" s="315">
        <v>1250000</v>
      </c>
    </row>
    <row r="111" spans="56:153" ht="15.75" thickBot="1">
      <c r="BD111" s="179" t="s">
        <v>800</v>
      </c>
      <c r="BE111" s="269" t="s">
        <v>83</v>
      </c>
      <c r="BF111" s="270"/>
      <c r="BG111" s="271" t="s">
        <v>869</v>
      </c>
      <c r="BH111" s="272" t="s">
        <v>724</v>
      </c>
      <c r="BI111" s="273" t="s">
        <v>213</v>
      </c>
      <c r="BJ111" s="274" t="s">
        <v>220</v>
      </c>
      <c r="BK111" s="275">
        <v>488000</v>
      </c>
      <c r="EP111" s="117" t="s">
        <v>1332</v>
      </c>
      <c r="EQ111" s="314" t="s">
        <v>16</v>
      </c>
      <c r="ER111" s="286"/>
      <c r="ES111" s="287" t="s">
        <v>1273</v>
      </c>
      <c r="ET111" s="326" t="s">
        <v>1496</v>
      </c>
      <c r="EU111" s="319" t="s">
        <v>385</v>
      </c>
      <c r="EV111" s="285" t="s">
        <v>265</v>
      </c>
      <c r="EW111" s="315">
        <v>1200000</v>
      </c>
    </row>
    <row r="112" spans="56:153">
      <c r="EP112" s="117" t="s">
        <v>1333</v>
      </c>
      <c r="EQ112" s="314" t="s">
        <v>16</v>
      </c>
      <c r="ER112" s="286"/>
      <c r="ES112" s="287" t="s">
        <v>1274</v>
      </c>
      <c r="ET112" s="326" t="s">
        <v>592</v>
      </c>
      <c r="EU112" s="319" t="s">
        <v>213</v>
      </c>
      <c r="EV112" s="285" t="s">
        <v>236</v>
      </c>
      <c r="EW112" s="315">
        <v>1200000</v>
      </c>
    </row>
    <row r="113" spans="146:153">
      <c r="EP113" s="117" t="s">
        <v>1334</v>
      </c>
      <c r="EQ113" s="314" t="s">
        <v>16</v>
      </c>
      <c r="ER113" s="286"/>
      <c r="ES113" s="287" t="s">
        <v>1275</v>
      </c>
      <c r="ET113" s="326" t="s">
        <v>841</v>
      </c>
      <c r="EU113" s="319" t="s">
        <v>385</v>
      </c>
      <c r="EV113" s="285" t="s">
        <v>217</v>
      </c>
      <c r="EW113" s="315">
        <v>963000</v>
      </c>
    </row>
    <row r="114" spans="146:153">
      <c r="EP114" s="117" t="s">
        <v>1335</v>
      </c>
      <c r="EQ114" s="314" t="s">
        <v>16</v>
      </c>
      <c r="ER114" s="286"/>
      <c r="ES114" s="287" t="s">
        <v>1473</v>
      </c>
      <c r="ET114" s="326" t="s">
        <v>1474</v>
      </c>
      <c r="EU114" s="319" t="s">
        <v>465</v>
      </c>
      <c r="EV114" s="285" t="s">
        <v>207</v>
      </c>
      <c r="EW114" s="315">
        <v>931000</v>
      </c>
    </row>
    <row r="115" spans="146:153">
      <c r="EP115" s="117" t="s">
        <v>1336</v>
      </c>
      <c r="EQ115" s="314" t="s">
        <v>16</v>
      </c>
      <c r="ER115" s="286"/>
      <c r="ES115" s="287" t="s">
        <v>1518</v>
      </c>
      <c r="ET115" s="326" t="s">
        <v>1352</v>
      </c>
      <c r="EU115" s="319" t="s">
        <v>335</v>
      </c>
      <c r="EV115" s="285" t="s">
        <v>207</v>
      </c>
      <c r="EW115" s="315">
        <v>900000</v>
      </c>
    </row>
    <row r="116" spans="146:153">
      <c r="EP116" s="117" t="s">
        <v>1337</v>
      </c>
      <c r="EQ116" s="314" t="s">
        <v>16</v>
      </c>
      <c r="ER116" s="286"/>
      <c r="ES116" s="287" t="s">
        <v>1276</v>
      </c>
      <c r="ET116" s="326" t="s">
        <v>561</v>
      </c>
      <c r="EU116" s="319" t="s">
        <v>252</v>
      </c>
      <c r="EV116" s="285" t="s">
        <v>220</v>
      </c>
      <c r="EW116" s="315">
        <v>740000</v>
      </c>
    </row>
    <row r="117" spans="146:153">
      <c r="EP117" s="117" t="s">
        <v>1338</v>
      </c>
      <c r="EQ117" s="314" t="s">
        <v>16</v>
      </c>
      <c r="ER117" s="286"/>
      <c r="ES117" s="287" t="s">
        <v>1277</v>
      </c>
      <c r="ET117" s="326" t="s">
        <v>1463</v>
      </c>
      <c r="EU117" s="319" t="s">
        <v>320</v>
      </c>
      <c r="EV117" s="285" t="s">
        <v>226</v>
      </c>
      <c r="EW117" s="315">
        <v>750000</v>
      </c>
    </row>
    <row r="118" spans="146:153">
      <c r="EP118" s="117" t="s">
        <v>1339</v>
      </c>
      <c r="EQ118" s="314" t="s">
        <v>16</v>
      </c>
      <c r="ER118" s="286"/>
      <c r="ES118" s="287" t="s">
        <v>809</v>
      </c>
      <c r="ET118" s="326" t="s">
        <v>802</v>
      </c>
      <c r="EU118" s="319" t="s">
        <v>317</v>
      </c>
      <c r="EV118" s="285" t="s">
        <v>199</v>
      </c>
      <c r="EW118" s="315">
        <v>575000</v>
      </c>
    </row>
    <row r="119" spans="146:153">
      <c r="EP119" s="117" t="s">
        <v>1340</v>
      </c>
      <c r="EQ119" s="314" t="s">
        <v>16</v>
      </c>
      <c r="ER119" s="286"/>
      <c r="ES119" s="287" t="s">
        <v>1278</v>
      </c>
      <c r="ET119" s="326" t="s">
        <v>1519</v>
      </c>
      <c r="EU119" s="319" t="s">
        <v>242</v>
      </c>
      <c r="EV119" s="285" t="s">
        <v>203</v>
      </c>
      <c r="EW119" s="315">
        <v>515000</v>
      </c>
    </row>
    <row r="120" spans="146:153">
      <c r="EP120" s="117" t="s">
        <v>1341</v>
      </c>
      <c r="EQ120" s="314" t="s">
        <v>16</v>
      </c>
      <c r="ER120" s="286"/>
      <c r="ES120" s="287" t="s">
        <v>446</v>
      </c>
      <c r="ET120" s="326" t="s">
        <v>318</v>
      </c>
      <c r="EU120" s="319" t="s">
        <v>219</v>
      </c>
      <c r="EV120" s="285" t="s">
        <v>199</v>
      </c>
      <c r="EW120" s="315">
        <v>450000</v>
      </c>
    </row>
    <row r="121" spans="146:153">
      <c r="EP121" s="117" t="s">
        <v>1342</v>
      </c>
      <c r="EQ121" s="314" t="s">
        <v>16</v>
      </c>
      <c r="ER121" s="286"/>
      <c r="ES121" s="287" t="s">
        <v>1279</v>
      </c>
      <c r="ET121" s="326" t="s">
        <v>591</v>
      </c>
      <c r="EU121" s="319" t="s">
        <v>255</v>
      </c>
      <c r="EV121" s="285" t="s">
        <v>203</v>
      </c>
      <c r="EW121" s="315">
        <v>425000</v>
      </c>
    </row>
    <row r="122" spans="146:153">
      <c r="EP122" s="117" t="s">
        <v>1343</v>
      </c>
      <c r="EQ122" s="314" t="s">
        <v>16</v>
      </c>
      <c r="ER122" s="286"/>
      <c r="ES122" s="287" t="s">
        <v>1280</v>
      </c>
      <c r="ET122" s="326" t="s">
        <v>744</v>
      </c>
      <c r="EU122" s="319" t="s">
        <v>213</v>
      </c>
      <c r="EV122" s="285" t="s">
        <v>217</v>
      </c>
      <c r="EW122" s="315">
        <v>425000</v>
      </c>
    </row>
    <row r="123" spans="146:153">
      <c r="EP123" s="117" t="s">
        <v>1344</v>
      </c>
      <c r="EQ123" s="314" t="s">
        <v>16</v>
      </c>
      <c r="ER123" s="286"/>
      <c r="ES123" s="287" t="s">
        <v>818</v>
      </c>
      <c r="ET123" s="326" t="s">
        <v>810</v>
      </c>
      <c r="EU123" s="319" t="s">
        <v>270</v>
      </c>
      <c r="EV123" s="285" t="s">
        <v>207</v>
      </c>
      <c r="EW123" s="315">
        <v>415000</v>
      </c>
    </row>
    <row r="124" spans="146:153">
      <c r="EP124" s="117" t="s">
        <v>1345</v>
      </c>
      <c r="EQ124" s="314" t="s">
        <v>16</v>
      </c>
      <c r="ER124" s="286"/>
      <c r="ES124" s="287" t="s">
        <v>1281</v>
      </c>
      <c r="ET124" s="326" t="s">
        <v>339</v>
      </c>
      <c r="EU124" s="319" t="s">
        <v>357</v>
      </c>
      <c r="EV124" s="285" t="s">
        <v>265</v>
      </c>
      <c r="EW124" s="315">
        <v>400000</v>
      </c>
    </row>
    <row r="125" spans="146:153">
      <c r="EP125" s="117" t="s">
        <v>1346</v>
      </c>
      <c r="EQ125" s="314" t="s">
        <v>16</v>
      </c>
      <c r="ER125" s="286"/>
      <c r="ES125" s="287" t="s">
        <v>1282</v>
      </c>
      <c r="ET125" s="326" t="s">
        <v>1520</v>
      </c>
      <c r="EU125" s="319" t="s">
        <v>219</v>
      </c>
      <c r="EV125" s="285" t="s">
        <v>226</v>
      </c>
      <c r="EW125" s="315">
        <v>325000</v>
      </c>
    </row>
    <row r="126" spans="146:153">
      <c r="EP126" s="117" t="s">
        <v>1347</v>
      </c>
      <c r="EQ126" s="314" t="s">
        <v>16</v>
      </c>
      <c r="ER126" s="286"/>
      <c r="ES126" s="287" t="s">
        <v>576</v>
      </c>
      <c r="ET126" s="326" t="s">
        <v>352</v>
      </c>
      <c r="EU126" s="319" t="s">
        <v>340</v>
      </c>
      <c r="EV126" s="285" t="s">
        <v>236</v>
      </c>
      <c r="EW126" s="315">
        <v>340000</v>
      </c>
    </row>
    <row r="127" spans="146:153">
      <c r="EP127" s="117" t="s">
        <v>1348</v>
      </c>
      <c r="EQ127" s="314" t="s">
        <v>16</v>
      </c>
      <c r="ER127" s="286"/>
      <c r="ES127" s="287" t="s">
        <v>1521</v>
      </c>
      <c r="ET127" s="326" t="s">
        <v>439</v>
      </c>
      <c r="EU127" s="319" t="s">
        <v>252</v>
      </c>
      <c r="EV127" s="285" t="s">
        <v>207</v>
      </c>
      <c r="EW127" s="315">
        <v>300000</v>
      </c>
    </row>
    <row r="128" spans="146:153">
      <c r="EP128" s="117" t="s">
        <v>1349</v>
      </c>
      <c r="EQ128" s="314" t="s">
        <v>16</v>
      </c>
      <c r="ER128" s="286"/>
      <c r="ES128" s="287" t="s">
        <v>1283</v>
      </c>
      <c r="ET128" s="326" t="s">
        <v>585</v>
      </c>
      <c r="EU128" s="319" t="s">
        <v>252</v>
      </c>
      <c r="EV128" s="285" t="s">
        <v>207</v>
      </c>
      <c r="EW128" s="315">
        <v>275000</v>
      </c>
    </row>
    <row r="129" spans="146:153">
      <c r="EP129" s="118" t="s">
        <v>1350</v>
      </c>
      <c r="EQ129" s="316" t="s">
        <v>16</v>
      </c>
      <c r="ER129" s="289"/>
      <c r="ES129" s="290" t="s">
        <v>807</v>
      </c>
      <c r="ET129" s="320" t="s">
        <v>311</v>
      </c>
      <c r="EU129" s="321" t="s">
        <v>335</v>
      </c>
      <c r="EV129" s="288" t="s">
        <v>203</v>
      </c>
      <c r="EW129" s="317">
        <v>212000</v>
      </c>
    </row>
  </sheetData>
  <mergeCells count="17">
    <mergeCell ref="EJ4:EK4"/>
    <mergeCell ref="ES4:ET4"/>
    <mergeCell ref="CQ4:CR4"/>
    <mergeCell ref="CZ4:DA4"/>
    <mergeCell ref="DI4:DJ4"/>
    <mergeCell ref="DR4:DS4"/>
    <mergeCell ref="EA4:EB4"/>
    <mergeCell ref="BY4:BZ4"/>
    <mergeCell ref="CH4:CI4"/>
    <mergeCell ref="N4:O4"/>
    <mergeCell ref="E4:F4"/>
    <mergeCell ref="BP4:BQ4"/>
    <mergeCell ref="W4:X4"/>
    <mergeCell ref="AF4:AG4"/>
    <mergeCell ref="AO4:AP4"/>
    <mergeCell ref="AX4:AY4"/>
    <mergeCell ref="BG4:BH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Classements généraux</vt:lpstr>
      <vt:lpstr>DG par saison</vt:lpstr>
      <vt:lpstr>Historique DG</vt:lpstr>
      <vt:lpstr>Assises</vt:lpstr>
      <vt:lpstr>Points-Joueurs</vt:lpstr>
      <vt:lpstr>Repêchages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Jean-Pascal</dc:creator>
  <cp:lastModifiedBy>Jean-Pascal</cp:lastModifiedBy>
  <dcterms:created xsi:type="dcterms:W3CDTF">2013-11-02T13:15:50Z</dcterms:created>
  <dcterms:modified xsi:type="dcterms:W3CDTF">2014-01-16T02:25:15Z</dcterms:modified>
</cp:coreProperties>
</file>